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defaultThemeVersion="124226"/>
  <bookViews>
    <workbookView xWindow="-75" yWindow="-255" windowWidth="29040" windowHeight="15720" activeTab="4"/>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List1" sheetId="61" r:id="rId6"/>
    <sheet name="POKAZATELJI ISHODA" sheetId="1" state="hidden" r:id="rId7"/>
    <sheet name="IZVJEĆE MJERE" sheetId="3" state="hidden" r:id="rId8"/>
    <sheet name="IZVJEŠĆE CILJEVI" sheetId="5" state="hidden" r:id="rId9"/>
    <sheet name="TABLICA RIZIKA" sheetId="13" state="hidden" r:id="rId10"/>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7">'IZVJEĆE MJERE'!$3:$5</definedName>
    <definedName name="_xlnm.Print_Titles" localSheetId="3">'OSTALE MJERE'!$6:$7</definedName>
    <definedName name="_xlnm.Print_Area" localSheetId="2">'INVESTICIJSKE MJERE'!$A$1:$H$28</definedName>
    <definedName name="_xlnm.Print_Area" localSheetId="7">'IZVJEĆE MJERE'!$A$1:$N$53</definedName>
    <definedName name="_xlnm.Print_Area" localSheetId="8">'IZVJEŠĆE CILJEVI'!$A$1:$H$25</definedName>
    <definedName name="_xlnm.Print_Area" localSheetId="5">List1!$A$1:$E$82</definedName>
    <definedName name="_xlnm.Print_Area" localSheetId="3">'OSTALE MJERE'!$A$1:$J$28</definedName>
    <definedName name="_xlnm.Print_Area" localSheetId="6">'POKAZATELJI ISHODA'!$A$1:$H$10</definedName>
    <definedName name="_xlnm.Print_Area" localSheetId="1">'PRIORITETNE I REFORMSKE MJERE'!$A$1:$M$30</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61" l="1"/>
  <c r="E12" i="61"/>
  <c r="E19" i="61" s="1"/>
  <c r="E9" i="61"/>
  <c r="E18" i="61"/>
  <c r="E17" i="61"/>
  <c r="E16" i="61"/>
  <c r="E15" i="61"/>
  <c r="E14" i="61"/>
  <c r="E13" i="61"/>
  <c r="E11" i="61"/>
  <c r="E10" i="61"/>
  <c r="E7" i="61"/>
  <c r="E6" i="61"/>
  <c r="E5" i="61"/>
  <c r="E4" i="61"/>
  <c r="E3" i="61"/>
  <c r="E2" i="61"/>
  <c r="B53" i="61"/>
  <c r="B82" i="61"/>
  <c r="B44" i="61"/>
  <c r="B35" i="61"/>
  <c r="B49" i="61"/>
  <c r="B31" i="61"/>
  <c r="B4" i="61"/>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authors>
    <author>KT MRRFEU SUR</author>
    <author>MRRFEU KT</author>
    <author>MRRFEU-KTSP</author>
    <author>MRRFEU</author>
  </authors>
  <commentList>
    <comment ref="A3" authorId="0">
      <text>
        <r>
          <rPr>
            <b/>
            <sz val="11"/>
            <color indexed="81"/>
            <rFont val="Segoe UI"/>
            <family val="2"/>
            <charset val="238"/>
          </rPr>
          <t>KT MRRFEU</t>
        </r>
        <r>
          <rPr>
            <sz val="11"/>
            <color indexed="81"/>
            <rFont val="Segoe UI"/>
            <family val="2"/>
            <charset val="238"/>
          </rPr>
          <t>:
Molimo navedite naziv obveznika izrade.</t>
        </r>
      </text>
    </comment>
    <comment ref="E3" authorId="1">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authors>
    <author>MinFin</author>
  </authors>
  <commentList>
    <comment ref="B2" authorId="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authors>
    <author>MinFin</author>
  </authors>
  <commentList>
    <comment ref="B2" authorId="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authors>
    <author>MinFin</author>
  </authors>
  <commentList>
    <comment ref="B2" authorId="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authors>
    <author>mfkor</author>
  </authors>
  <commentList>
    <comment ref="B1" authorId="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<sst xmlns="http://schemas.openxmlformats.org/spreadsheetml/2006/main" count="517" uniqueCount="402">
  <si>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</si>
  <si>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</si>
  <si>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</si>
  <si>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</si>
  <si>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</si>
  <si>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</si>
  <si>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</si>
  <si>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</si>
  <si>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</si>
  <si>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</si>
  <si>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</si>
  <si>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</si>
  <si>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</si>
  <si>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</si>
  <si>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</si>
  <si>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</si>
  <si>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</si>
  <si>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</si>
  <si>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</si>
  <si>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</si>
  <si>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</si>
  <si>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</si>
  <si>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</si>
  <si>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</si>
  <si>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</si>
  <si>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</si>
  <si>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</si>
  <si>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</si>
  <si>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</si>
  <si>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</si>
  <si>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</si>
  <si>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</si>
  <si>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</si>
  <si>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</si>
  <si>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</si>
  <si>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</si>
  <si>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</si>
  <si>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</si>
  <si>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</si>
  <si>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</si>
  <si>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</si>
  <si>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</si>
  <si>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</si>
  <si>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</si>
  <si>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</si>
  <si>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</si>
  <si>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</si>
  <si>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</si>
  <si>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</si>
  <si>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</si>
  <si>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</si>
  <si>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</si>
  <si>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</si>
  <si>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</si>
  <si>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</si>
  <si>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</si>
  <si>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</si>
  <si>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</si>
  <si>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</si>
  <si>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</si>
  <si>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</si>
  <si>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</si>
  <si>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</si>
  <si>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</si>
  <si>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</si>
  <si>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</si>
  <si>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</si>
  <si>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</si>
  <si>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</si>
  <si>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</si>
  <si>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</si>
  <si>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</si>
  <si>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</si>
  <si>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</si>
  <si>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</si>
  <si>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</si>
  <si>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</si>
  <si>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</si>
  <si>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</si>
  <si>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</si>
  <si>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</si>
  <si>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</si>
  <si>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</si>
  <si>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</si>
  <si>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</si>
  <si>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</si>
  <si>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</si>
  <si>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</si>
  <si>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</si>
  <si>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</si>
  <si>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</si>
  <si>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</si>
  <si>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</si>
  <si>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</si>
  <si>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</si>
  <si>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</si>
  <si>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</si>
  <si>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</si>
  <si>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</si>
  <si>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</si>
  <si>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</si>
  <si>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</si>
  <si>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</si>
  <si>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</si>
  <si>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</si>
  <si>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</si>
  <si>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</si>
  <si>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</si>
  <si>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</si>
  <si>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</si>
  <si>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</si>
  <si>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</si>
  <si>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</si>
  <si>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</si>
  <si>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</si>
  <si>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</si>
  <si>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</si>
  <si>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</si>
  <si>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</si>
  <si>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</si>
  <si>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</si>
  <si>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</si>
  <si>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</si>
  <si>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</si>
  <si>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</si>
  <si>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</si>
  <si>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</si>
  <si>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</si>
  <si>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</si>
  <si>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</si>
  <si>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</si>
  <si>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</si>
  <si>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</si>
  <si>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</si>
  <si>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</si>
  <si>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</si>
  <si>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</si>
  <si>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</si>
  <si>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</si>
  <si>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</si>
  <si>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</si>
  <si>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</si>
  <si>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</si>
  <si>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</si>
  <si>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</si>
  <si>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</si>
  <si>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</si>
  <si>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</si>
  <si>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</si>
  <si>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</si>
  <si>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</si>
  <si>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</si>
  <si>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</si>
  <si>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</si>
  <si>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</si>
  <si>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</si>
  <si>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</si>
  <si>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</si>
  <si>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</si>
  <si>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</si>
  <si>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</si>
  <si>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</si>
  <si>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</si>
  <si>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</si>
  <si>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</si>
  <si>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</si>
  <si>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</si>
  <si>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</si>
  <si>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</si>
  <si>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</si>
  <si>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</si>
  <si>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</si>
  <si>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</si>
  <si>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PROVEDENO</t>
  </si>
  <si>
    <t>U TIJEKU</t>
  </si>
  <si>
    <t>KAŠNJENJE</t>
  </si>
  <si>
    <t>NIJE POKRENUTO</t>
  </si>
  <si>
    <t>ODUSTAJE SE</t>
  </si>
  <si>
    <t xml:space="preserve"> IZVJEŠĆE O PROVEDBI PROVEDBENOG PROGRAMA </t>
  </si>
  <si>
    <t>1.1.</t>
  </si>
  <si>
    <t>1.2.</t>
  </si>
  <si>
    <t>1.6.</t>
  </si>
  <si>
    <t>1.7.</t>
  </si>
  <si>
    <t>1.8.</t>
  </si>
  <si>
    <t>1.9.</t>
  </si>
  <si>
    <t>1.3.</t>
  </si>
  <si>
    <t>1.4.</t>
  </si>
  <si>
    <t>1.5.</t>
  </si>
  <si>
    <t>1.16.</t>
  </si>
  <si>
    <t>1.11.</t>
  </si>
  <si>
    <t>1.12.</t>
  </si>
  <si>
    <t>1.13.</t>
  </si>
  <si>
    <t>1.14.</t>
  </si>
  <si>
    <t>1.15.</t>
  </si>
  <si>
    <t>1.10.</t>
  </si>
  <si>
    <t>1.17.</t>
  </si>
  <si>
    <t>Posebni cilj 1. Jačanje konkurentnosti i poticanje održivog i inovativnog gospodarstva</t>
  </si>
  <si>
    <t>Posebni cilj 3. Jačanje kompetencija i učinkovitosti javne uprave</t>
  </si>
  <si>
    <t>Posebni cilj 4. Unapređenje kvalitete i dostupnosti zdravstvenih i socijalnih usluga te poticanje na zdrav i aktivan način života</t>
  </si>
  <si>
    <t>Posebni cilj 5. Razvoj kulture, održivog upravljanja kulturnom baštinom te poticanje kreativnosti</t>
  </si>
  <si>
    <t>Posebni cilj 7. Unaprjeđenje kvalitete i usklađivanje obrazovanja s potrebama tržišta rada</t>
  </si>
  <si>
    <t>Posebni cilj 8. Ruralni razvoj i poticanje poljoprivredne proizvodnje</t>
  </si>
  <si>
    <t>Posebni cilj 9. Poticanje održivog upravljanja prirodnim i izgrađenim okolišem</t>
  </si>
  <si>
    <t>Posebni cilj 10. Jačanje otpornosti na rizike od katastrofa i unapređenje sustava vatrogastva</t>
  </si>
  <si>
    <t>Posebni cilj 11. Unapređenje prometne povezanosti i poticanje održive mobilnosti</t>
  </si>
  <si>
    <t>Poticanje razvoja gospodarstva</t>
  </si>
  <si>
    <t>Razvoj turizma</t>
  </si>
  <si>
    <t>Učinkovita javna uprava i administracija</t>
  </si>
  <si>
    <t>Ulaganje u sport i rekreaciju</t>
  </si>
  <si>
    <t>Socijalna skrb i unaprjeđenje kvalitete života</t>
  </si>
  <si>
    <t>Jačanje sustava primarne zdravstvene zaštite</t>
  </si>
  <si>
    <t>Razvoj kulture</t>
  </si>
  <si>
    <t>Ulaganje u sustav predškolskog odgoja i obrazovanja</t>
  </si>
  <si>
    <t>Ulaganje u odgojno-obrazovni sustav</t>
  </si>
  <si>
    <t>Unaprjeđenje poljoprivredne djelatnosti</t>
  </si>
  <si>
    <t>Učinkovito komunalno gospodarenje</t>
  </si>
  <si>
    <t>Unaprjeđenje sustava vodoopskrbe i odvodnje</t>
  </si>
  <si>
    <t>Rekonstrukcija javne rasvjete</t>
  </si>
  <si>
    <t>Gospodarenje otpadom i povezanom infrastrukturom</t>
  </si>
  <si>
    <t>Ulaganje u održivo upravljanje prostorom</t>
  </si>
  <si>
    <t>Unaprjeđenje vatrogastva i civilne zaštite</t>
  </si>
  <si>
    <t>Ulaganje u prometnu infrastrukturu i mobilnost</t>
  </si>
  <si>
    <t>Općina Marija Bistrica</t>
  </si>
  <si>
    <t>Poduzetnička zona Marija Bistrica 1.
Projekt- širokopojasni Internet</t>
  </si>
  <si>
    <t>Turističke manifestacije</t>
  </si>
  <si>
    <t>Sportsko-rekreacijski centar
Izgradnja dječjeg igrališta kod novog vrtića
Izgradnja dječjih igrališta u naselju
Osnovna djelatnost sportskih društava</t>
  </si>
  <si>
    <t>Pomoć u novcu pojedincima i obiteljima
Pomoć u naravi (ogrjev, režije )
Donacije udrugama
Humanitarna djelatnost crvenog križa
Udruga umirovljenika i udruge civilnih invalida</t>
  </si>
  <si>
    <t>Troškovi laboratorija
Usluge laboratorija
Usluge logopeda</t>
  </si>
  <si>
    <t>Dogradnja i opremanje Dječjeg vrtića "Pušlek" Marija Bistrica
Sufinanciranje dječjih vrtića izvan područja općina
Dječji vrtić "Pušlek"
Program predškole
Igraonica "Rani razvoj"</t>
  </si>
  <si>
    <t>Sufinanciranje troškova prijevoza učenika i studenata
Stipendije,učenički domovi, školska kuhinja i ostale pomoći</t>
  </si>
  <si>
    <t>Poticaji u poljoprivredi</t>
  </si>
  <si>
    <t>Održavanje uređaja vodoopskrbe
Izgradnja objekata i uređaja vodoopskrbe
Izgradnja objekata i uređaja odvodnje</t>
  </si>
  <si>
    <t>Izgradnja javne rasvjete</t>
  </si>
  <si>
    <t>Odvoz otpada i sanacija nelegalnih odlagališta smeća
Sanacija odlagališta-Tugonica
Higijeničarska služba</t>
  </si>
  <si>
    <t>Održavanje javnih površina</t>
  </si>
  <si>
    <t xml:space="preserve">Osnovna djelatnost vatrogasne zajednice
Osnovna djelatnost javne vatrogasne postrojbe
Civilna zaštita
Dogradnja vatrogasnog doma </t>
  </si>
  <si>
    <t>Održavanje cesta i drugih javnih površina
Sanacija klizišta
Izgradnja i asfaltiranje cesta
Izgradnja nogostupa</t>
  </si>
  <si>
    <t>siječanj 2022. - prosinac 2024.</t>
  </si>
  <si>
    <t>siječanj 2022. - svibanj 2025.</t>
  </si>
  <si>
    <t>postotak aktivnog dijela površine poduzetničke zone</t>
  </si>
  <si>
    <t>izgrađena infrastruktura za širokopojasni Internet</t>
  </si>
  <si>
    <t>broj turističkih noćenja</t>
  </si>
  <si>
    <t>broj posjetitelja</t>
  </si>
  <si>
    <t>Broj turističkih manifestacija</t>
  </si>
  <si>
    <t>ukupni broj pripremljenih izvještaja o provedbi akata strateškog planiranja</t>
  </si>
  <si>
    <t>broj projekata financiranih iz ESI fondova, po godini</t>
  </si>
  <si>
    <t>uklupni broj novih javnih sportskih terena/igrališta</t>
  </si>
  <si>
    <t>broj korisnika socijalnih usluga</t>
  </si>
  <si>
    <t>godišnji broj novorođeni</t>
  </si>
  <si>
    <t>broj udruga</t>
  </si>
  <si>
    <t>broj korisnika kojima je unaprijeđena dostupnost usluga zdravstvene zaštite</t>
  </si>
  <si>
    <t>ukupni broj obnovljenih objekata kulturne baštine</t>
  </si>
  <si>
    <t>godišnji broj organiziranih kulturnih manifestacija</t>
  </si>
  <si>
    <t>ukupan broj upisane djece</t>
  </si>
  <si>
    <t>broj učenika koji primaju subvencije za prijevoz</t>
  </si>
  <si>
    <t>broj stipendista - učenika</t>
  </si>
  <si>
    <t>broj stipendista - studenata</t>
  </si>
  <si>
    <t>ukupni broj poljoprivrednika</t>
  </si>
  <si>
    <t>ukupni broj novoizgrađenih grobnih mjesta</t>
  </si>
  <si>
    <t>ukupni broj novih korisnika priključenih na kanalizacijsku mrežu (odvodnja otpadnih voda)</t>
  </si>
  <si>
    <t>ukupni broj novih energetski visokoučinkovitih rasvjetnih tijela javne rasvjete</t>
  </si>
  <si>
    <t>godišnja količina prikupljenog otpada za recikliranje (u tonama)</t>
  </si>
  <si>
    <t>ukupni broj osposobljenih članova dobrovoljnih vatrogasnih društava</t>
  </si>
  <si>
    <t>ukupna duljina asfaltiranih prometnica u punoj širini kolnika (u km)</t>
  </si>
  <si>
    <t>0 (2021.)</t>
  </si>
  <si>
    <t>10000 (2021.)</t>
  </si>
  <si>
    <t>700000 (2021.)</t>
  </si>
  <si>
    <t>4 (2021.)</t>
  </si>
  <si>
    <t>5 (2021.)</t>
  </si>
  <si>
    <t>50 (2021.)</t>
  </si>
  <si>
    <t>20 (2021.)</t>
  </si>
  <si>
    <t>1 (2021.)</t>
  </si>
  <si>
    <t>10 (2021.)</t>
  </si>
  <si>
    <t>160 (2021.)</t>
  </si>
  <si>
    <t>417 (2021.)</t>
  </si>
  <si>
    <t>30 (2021.)</t>
  </si>
  <si>
    <t>25 (2021.)</t>
  </si>
  <si>
    <t>145 (2021.)</t>
  </si>
  <si>
    <t>10.000 (2021.)</t>
  </si>
  <si>
    <t>442 (2021.)</t>
  </si>
  <si>
    <t>Predstavnička i izvršna tijela</t>
  </si>
  <si>
    <t>Izbori</t>
  </si>
  <si>
    <t>Tekuća zaliha proračuna</t>
  </si>
  <si>
    <t>Advent u Mariji Bistrici</t>
  </si>
  <si>
    <t>Proslava dana općine</t>
  </si>
  <si>
    <t>Ljeto u Mariji Bistrici</t>
  </si>
  <si>
    <t>Intelektualne i osobne usluge</t>
  </si>
  <si>
    <t>Otplata dugoročnog kredita dječji vrtić</t>
  </si>
  <si>
    <t>Otplata dugoročnog kredita groblje</t>
  </si>
  <si>
    <t>Nabava dugotrajne imovine</t>
  </si>
  <si>
    <t>Osnovna djelatnost javne vatrogasne postrojbe</t>
  </si>
  <si>
    <t>Osnovna djelatnost vatrogasne zajednice</t>
  </si>
  <si>
    <t>Civilna zaštita</t>
  </si>
  <si>
    <t>Administrativno i tehničko osoblje</t>
  </si>
  <si>
    <t>Troškovi legalizacije objekata</t>
  </si>
  <si>
    <t>Troškovi vezani za naplatu parkirnih karti</t>
  </si>
  <si>
    <t xml:space="preserve">Vlastiti pogon groblje </t>
  </si>
  <si>
    <t>Oprema za komunalni pogon</t>
  </si>
  <si>
    <t>Održavanje cesta i drugih javnih površina</t>
  </si>
  <si>
    <t xml:space="preserve">Održavanje javnih površina </t>
  </si>
  <si>
    <t>Rashodi za uređaje i javnu rasvjetu</t>
  </si>
  <si>
    <t>Održavanje uređaja vodoopskrbe</t>
  </si>
  <si>
    <t>Mjesni odbori</t>
  </si>
  <si>
    <t xml:space="preserve">Sanacija klizišta </t>
  </si>
  <si>
    <t>Održavanje opreme u domu kulture</t>
  </si>
  <si>
    <t>Izgradnja i asfaltiranje cesta</t>
  </si>
  <si>
    <t>Izgradnja objekata i uređaja vodoopskrbe</t>
  </si>
  <si>
    <t>Izgradnja objekata i uređaja odvodnje</t>
  </si>
  <si>
    <t>Izgradnja nogostupa</t>
  </si>
  <si>
    <t>Izgradnja kulturno društvenog doma na Lazu</t>
  </si>
  <si>
    <t>Dogradnja vatrogasnog doma</t>
  </si>
  <si>
    <t>Investicije D ZONA</t>
  </si>
  <si>
    <t>Poduzetnička zona MB1</t>
  </si>
  <si>
    <t>Digitalizacija doma kulture</t>
  </si>
  <si>
    <t>Izgradnja dječjeg igrališta kod nogov vrtića</t>
  </si>
  <si>
    <t>Dogradnja i opremanje dječjeg vrtića pušlek</t>
  </si>
  <si>
    <t xml:space="preserve">Izgradnja šumske ceste podgrađe selnica </t>
  </si>
  <si>
    <t>Uređenje trga, nabava pozornice, kamere</t>
  </si>
  <si>
    <t>Izgradnja dječjih igrališta u naselju</t>
  </si>
  <si>
    <t>Uređenje društvenog doma u Podgrađu</t>
  </si>
  <si>
    <t>Odvoz otpada i sanacija neleg. Odlagališta</t>
  </si>
  <si>
    <t xml:space="preserve">Higijeničarska služba </t>
  </si>
  <si>
    <t>Sanacija odlagališta Tugonica</t>
  </si>
  <si>
    <t>Objava zbivanja za potrebe građana i šire</t>
  </si>
  <si>
    <t>Projekt širokopojasnog interneta PRŠI</t>
  </si>
  <si>
    <t>Troškovi laboratorija</t>
  </si>
  <si>
    <t>Usluge logopeda</t>
  </si>
  <si>
    <t>Usluge laboratorija</t>
  </si>
  <si>
    <t>Osnovna djelatnost sportskih društava</t>
  </si>
  <si>
    <t>Pomoć u novcu pojedincima i obiteljima</t>
  </si>
  <si>
    <t>Pomoć u naravi</t>
  </si>
  <si>
    <t xml:space="preserve">Donacije udrugama </t>
  </si>
  <si>
    <t>Humanitarna djelatnost crvenog križa</t>
  </si>
  <si>
    <t>Udruga umirovljenika i udruge civilnih invalida</t>
  </si>
  <si>
    <t>Sufinanciranje DV izvan područja općine</t>
  </si>
  <si>
    <t>Sufinanciranje troškova prijevoza učenika</t>
  </si>
  <si>
    <t>Stipendije, domovi, kuhinja</t>
  </si>
  <si>
    <t>DV PUŠLEK</t>
  </si>
  <si>
    <t>Program predškole</t>
  </si>
  <si>
    <t>Igraonica rani razvoj</t>
  </si>
  <si>
    <t>Djelatnost kulturnoumjetničkih društava</t>
  </si>
  <si>
    <t>Pomoć za funkcioniranje župe Laz i MB</t>
  </si>
  <si>
    <t>Djelatnost knjižnice</t>
  </si>
  <si>
    <t>Manifestacije</t>
  </si>
  <si>
    <t>Nabava knjiga</t>
  </si>
  <si>
    <t>Pot. Razvoja gospodarstva</t>
  </si>
  <si>
    <t>Učinkovita JU i administracija</t>
  </si>
  <si>
    <t>Ulaganja u sport i rekreaciju</t>
  </si>
  <si>
    <t>Soc. Skrb i napređ. Kval. Života</t>
  </si>
  <si>
    <t>Jačanje sustava prim. Zdrav. Zaš.</t>
  </si>
  <si>
    <t>predškolski odgoj</t>
  </si>
  <si>
    <t>Program obrazovanja</t>
  </si>
  <si>
    <t>Unapređenje poljoprivrede</t>
  </si>
  <si>
    <t>Učinkovito komunalno gosp</t>
  </si>
  <si>
    <t>Uređ.sust. Vodoopskrbe</t>
  </si>
  <si>
    <t>Javna rasvjeta</t>
  </si>
  <si>
    <t>Gospodarenje otpadom</t>
  </si>
  <si>
    <t>Održivo upravljanje prostorom</t>
  </si>
  <si>
    <t>Unap.vatrogastva i civ.zaš.</t>
  </si>
  <si>
    <t>Ulaganje u prometnu inf.</t>
  </si>
  <si>
    <t>Provedeno je malčiranje bankina po naseljima. Također, odrađena je proljetna sadnja cvijeća posađene su ljetnice na javnim površinama i parkovima. Redovito se čiste javne površine.</t>
  </si>
  <si>
    <t>Predstavnička i izvršna tijela
Izbori
Zajednički troškovi jedinstvenog upravnog odjela
Tekuća zaliha proračuna
Intelektualne i osobne usluge (odvjetnici,konzultanti)
Otplata dugoročnog kredita - dječji vrtić
Otplata kratkoročnog kredita - reciklažno
Otplata kratkoročnog kredita - dječji vrtić
Otplata dugoročnog kredita - groblje i mrtvačnica Otplata dugoročnog kredita - D-ZONA (zemljište)
Nabava dugotrajne imovine
Objava zbivanja za potrebe građana i šire</t>
  </si>
  <si>
    <t>Sufinanciranje medicinsko-biokemijskog laboratorija u sklopu Doma zdravlja kako bi se zadržao u Mariji Bistrici. Sufinanciranje logopeda za djecu s govornim poteškoćama se također odvija na mjesečnoj bazi. Redovno analiziranje vode od strane HZJZ kako bi bila sigurna za piće.</t>
  </si>
  <si>
    <t>Digitalizacija Doma kulture
Izgradnja kulturno-društvenog doma na Lazu
Muzej tradicijskih drvenih igračaka i licitara
Nabava knjiga
Pomoć za funkcioniranje župe Laz i Marija Bistrica
Djelatnost knjižnice
Advent u Marija Bistrici 
Proslava dana općine 
Ljeto u Marija Bistrici 
Djelatnost kulturno umjetničkih društava
Spomen obilježje hrvatskim braniteljima
Uređenje Doma kulture - rekonstrukcija i opremanje
Uređenje društvenog doma u Podgrađu
Uređenje staze do svetišta -poučna staza Reber
Uređenje trga, nabava pozornice, nadzorna kamera</t>
  </si>
  <si>
    <t>Vlastiti pogon - groblje
Rekonstrukcija i proširenje groblja u Mariji Bistrici s pomoćnom zgradom i novom mrtvačnicom
Oprema za komunalni pogon
Administrativno i tehničko osoblje
Troškovi legalizacije objekata
Troškovi vezani za naplatu parkirnih karti
Rashodi za uređaje i javnu rasvjetu
Mjesno odbori-održavanje komunalne infrastrukture
Održavanje opreme u domu kulture
Uređenje općinskih objekata
Elementarna nepogoda - održavanje objekata
Investicije -  D zona</t>
  </si>
  <si>
    <t>Zajednički troškovi jedinstvenog upravnog odjela +dovoz vode</t>
  </si>
  <si>
    <t>Otplata kratkoročnog kredita dv/dogradnja</t>
  </si>
  <si>
    <t>Otplata kratkoročnog kredita premosni/d zona</t>
  </si>
  <si>
    <t>Izrada nove web stranice/riznica</t>
  </si>
  <si>
    <t>Elementarna nepogoda održavanje objekata/aglomerac</t>
  </si>
  <si>
    <t>Uređenje općinskih objekata+bajer</t>
  </si>
  <si>
    <t>sportski centar, igralište kalvarija i igralište stari vrtić i teniski tereni</t>
  </si>
  <si>
    <t>Rekonstrukcija i proširenje groblja/okviri</t>
  </si>
  <si>
    <t>kanal hum i most bejli</t>
  </si>
  <si>
    <t>Muzej tradicijskih igračaka/skulpture</t>
  </si>
  <si>
    <t>rekonstrukcija ulice kralja tomislava</t>
  </si>
  <si>
    <t>otkup zemljišta laz</t>
  </si>
  <si>
    <t>izgradnja oš</t>
  </si>
  <si>
    <t>parkiralište vrtić</t>
  </si>
  <si>
    <t>otkup zemljišta dvd tugonica</t>
  </si>
  <si>
    <t>spremnici i edukacija</t>
  </si>
  <si>
    <t>01.01. - 31.12.2025.</t>
  </si>
  <si>
    <t>Provedbeni program za 2025. godinu</t>
  </si>
  <si>
    <t>Ciljna
vrijednost
2025.</t>
  </si>
  <si>
    <t>06.02.2026.</t>
  </si>
  <si>
    <t>održavane javne površine u m²</t>
  </si>
  <si>
    <t xml:space="preserve">Održavale su se sjednice Općinskog vijeća, održani su lokalni izbori, te se pripremala sva potrebna dokumentacija za donošenje akata. Otplaćuju se: dugoročni kredit za dječji vrtić, dugoročni kredit za izgradnju nove mrtvačnice i dugoročni kredit za otkup zemljišta u D-zoni te je započeta otplata kredita za dogradnju dječjeg vrtića.Omogućen je kontinuiran rad Radija Marija Bistrica kroz redovne dotacije. Otkupljena su zemljišta za NC u Tugonici prema odlagalištu otpada, zemljište za proširenje NC u Selnici, napravljena je zamjena servera Općine. </t>
  </si>
  <si>
    <t>Uređena su dječja igrališta kod starog dječjeg vrtića te igralište na Kalvariji, uređeni su teniski tereni odnosno zamjenjeno je krovište popratnog objekta, izrađen je idejni projekt za sportsko rekreacijski centar.</t>
  </si>
  <si>
    <t>Sufinanciranje mjesečnog prijevoza učenika i studenata u obrazovne ustanove prema ugovorima sklopljenima s prijevoznicima. Također se isplaćuju stipendije za darovite ili socijalno ugrožene učenike i studente prema školskoj/akademskoj godini. Sufinanciraju se školski projekti te je sufinancirana projektna dokumentacija a izgradnju nove osnovne škole.</t>
  </si>
  <si>
    <t>Poljoprivrednicima se sufinancira držanje krava od 100,00 EUR po kravi za male poljoprivrednike te se sufinancira osjemenjivanje krava i krmača sa 20,00 EUR, a prema zahtjevima poljoprivrednika. Financiraju se udruge u sklopu poljoprivrede.</t>
  </si>
  <si>
    <t>Redovno se održavaju ceste i javne površine, čiste se ceste, malčiranje uz prometnice, posipavanje u zimsko vrijeme, te je obavljeno proljetno krpanje udarnih rupa. Ceste su asfaltirane, iz aktivnosti sanacije klizišta riješena je sanacija klizišta Globolčec Globani.</t>
  </si>
  <si>
    <t>Nisu se provodile aktivnosti u 2025. godini, u idućem periodu bi se trebalo krenuti s projektiranjem poduzetničke zone. Projekt širokopojasnog interneta je odgođen do daljnjega zbog raskida ugovora od strane izvođača.</t>
  </si>
  <si>
    <t>Turističke manifestacije odvijale su se kao što je bilo planirano, održavale su se prema dobu godine i to Ljeto u Mariji Bistrici 2025. god. i Advent u Mariji Bistrici 2025. god.</t>
  </si>
  <si>
    <t>Pomoći za novorođenčad, te pomoći obiteljima, socijalno ugroženima i korisnicima zajamčene minimalne naknade isplaćivale su se po planiranim rokovima te sukladno potrebama građana. Udruge čiji se rad potiče u sklopu ove mjere se sufinanciraju sukladno njihovim aktivnostima.</t>
  </si>
  <si>
    <t>U 2025. godini održavale su se kulturno-umjetničke manifestacije, proračunski korisnik Općinska knjižnica i čitaonica obavljao je svoju djelatnost po planu, a udruge su realizirale svoje kulturno-umjetničke aktivnosti. Izgradnja kulturno-društvenog doma na Lazu te Spomen-obilježja hrvatskim braniteljima će se odvijati u narednom razdoblju po planu. Započeta je priprema projektne dokumentacije za Interpretacijski centar drvenih igračaka i licitara, odrađeno je unutarnje uređenje društvenog doma u Podgrađu, obnovljen je Park drvenih skulptura.</t>
  </si>
  <si>
    <t>Dogradnja novog vrtića započela je u 2024. godini te se u toku 2025. s istim završilo tako da je od rujna dograđeni dio započeo s radom. Uređeno je igralište kod novog vrtića te je prošireno parkiralište kod istog koje će se u narednom periodu i asfaltirati. Mjesečno se sufinanciraju vrtići za djecu stanovnika Općine Marija Bistrica koja pohađaju vrtiće izvan područja općine zbog ograničenja slobodnih mjesta ili zbog drugog opravdnog razloga. Redovne aktivnosti proračunskog korisnika Dječji vrtić "Pušlek" Marija Bistrica financiraju se iz proračuna kako bi se osigurao boravak i odgoj djece u istom.</t>
  </si>
  <si>
    <t>Učinkovito komunalno gospodarenje - formirani Vlastiti pogoni Uprava groblja i usluge parkiranja na uređenim javnim površinama posluju prema planu, održavaju se općinska groblja i parkirališta na području Općine. Nova mrtvačnica normalno preuzela funkciju jedine mrtvačnice. Redovno se održavaju općinski objekti.</t>
  </si>
  <si>
    <t>Vodovod je predan 2025. godine Zagorskom vodovodu na korištenje i upravljanje tako da Općina više neće imati naplatu vode, osim još za one kojima još nije zamijenjeno brojilo novim. Planiran broj novih korisnika priključenih na kanalizacijsku mrežu (odvodnja otpadnih voda) vezan je za sudjelovanje Općine u projektu Aglomeracije Zabok-Zlatar.</t>
  </si>
  <si>
    <t>Prema planiranom, odvijaju se radovi na zamjeni stare javne rasvjete i proširuje se mreža javne rasvjete prema potrebama stanovništva.</t>
  </si>
  <si>
    <t>Zbrinjavanja otpada sa javnih površina odvija se redovno, zbrinjavanje napuštenih životinja i lešina prema potrebama. Uključuje i troškove za naknadu za odlaganje otpada na podruju druge Općine.</t>
  </si>
  <si>
    <t>Sufinanciranje vatrogasne zajednice odvijalo se u mjesečnim isplatama. Sufinancirano je vozilo za DVD Tugonica, i autocisterna za DVD Marija Bistrica, te za rekonstrukciju zgrade DVD-a u Mariji Bistrici.</t>
  </si>
  <si>
    <t>Branka Herceg</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</si>
</sst>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kn&quot;_-;\-* #,##0.00\ &quot;kn&quot;_-;_-* &quot;-&quot;??\ &quot;kn&quot;_-;_-@_-"/>
    <numFmt numFmtId="43" formatCode="_-* #,##0.00\ _k_n_-;\-* #,##0.00\ _k_n_-;_-* &quot;-&quot;??\ _k_n_-;_-@_-"/>
    <numFmt numFmtId="164" formatCode="_-* #,##0.00_-;\-* #,##0.00_-;_-* &quot;-&quot;??_-;_-@_-"/>
    <numFmt numFmtId="165" formatCode="_-* #,##0.00\ [$€-41A]_-;\-* #,##0.00\ [$€-41A]_-;_-* &quot;-&quot;??\ [$€-41A]_-;_-@_-"/>
    <numFmt numFmtId="166" formatCode="#,##0.00\ [$€-41A]"/>
  </numFmts>
  <fonts count="53"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
      <sz val="11"/>
      <color rgb="FFFF0000"/>
      <name val="Times New Roman"/>
      <family val="1"/>
      <charset val="238"/>
    </font>
    <font>
      <sz val="10"/>
      <name val="Arial"/>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diagonal/>
    </border>
  </borders>
  <cellStyleXfs count="19">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43"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xf numFmtId="164" fontId="52" fillId="0" borderId="0" applyFont="0" applyFill="0" applyBorder="0" applyAlignment="0" applyProtection="0"/>
  </cellStyleXfs>
  <cellXfs count="249">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0" borderId="0" xfId="0" applyFont="1" applyAlignment="1">
      <alignment vertical="center" wrapText="1"/>
    </xf>
    <xf numFmtId="0" fontId="50" fillId="0" borderId="0" xfId="0" applyFont="1" applyAlignment="1">
      <alignment vertical="center"/>
    </xf>
    <xf numFmtId="0" fontId="6" fillId="8" borderId="6" xfId="0" applyFont="1" applyFill="1" applyBorder="1" applyAlignment="1">
      <alignment vertical="center" wrapText="1"/>
    </xf>
    <xf numFmtId="0" fontId="6" fillId="8" borderId="2" xfId="0" applyFont="1" applyFill="1" applyBorder="1" applyAlignment="1">
      <alignment horizontal="left" vertical="center" wrapText="1"/>
    </xf>
    <xf numFmtId="0" fontId="6" fillId="0" borderId="6" xfId="0" applyFont="1" applyBorder="1" applyAlignment="1">
      <alignment vertical="center" wrapText="1"/>
    </xf>
    <xf numFmtId="0" fontId="6" fillId="0" borderId="0" xfId="0" applyFont="1" applyAlignment="1">
      <alignment horizontal="center" vertical="center" wrapText="1"/>
    </xf>
    <xf numFmtId="0" fontId="6" fillId="8" borderId="2" xfId="0" applyFont="1" applyFill="1" applyBorder="1" applyAlignment="1">
      <alignment horizontal="center" vertical="center" wrapText="1"/>
    </xf>
    <xf numFmtId="3" fontId="6" fillId="8" borderId="2" xfId="0" applyNumberFormat="1" applyFont="1" applyFill="1" applyBorder="1" applyAlignment="1">
      <alignment horizontal="center" vertical="center" wrapText="1"/>
    </xf>
    <xf numFmtId="4" fontId="0" fillId="0" borderId="0" xfId="0" applyNumberFormat="1"/>
    <xf numFmtId="4" fontId="0" fillId="0" borderId="2" xfId="0" applyNumberFormat="1" applyBorder="1"/>
    <xf numFmtId="4" fontId="0" fillId="8" borderId="0" xfId="0" applyNumberFormat="1" applyFill="1"/>
    <xf numFmtId="0" fontId="6" fillId="0" borderId="0" xfId="0" applyFont="1" applyAlignment="1">
      <alignment horizontal="left" vertical="center" wrapText="1"/>
    </xf>
    <xf numFmtId="9" fontId="6" fillId="8" borderId="2" xfId="0" applyNumberFormat="1" applyFont="1" applyFill="1" applyBorder="1" applyAlignment="1">
      <alignment horizontal="center" vertical="center" wrapText="1"/>
    </xf>
    <xf numFmtId="0" fontId="42" fillId="0" borderId="0" xfId="0" applyFont="1" applyAlignment="1">
      <alignment horizontal="center"/>
    </xf>
    <xf numFmtId="0" fontId="42" fillId="5" borderId="36" xfId="0" applyFont="1" applyFill="1" applyBorder="1" applyAlignment="1">
      <alignment horizontal="center" vertical="center" wrapText="1"/>
    </xf>
    <xf numFmtId="0" fontId="42" fillId="5" borderId="2" xfId="0" applyFont="1" applyFill="1" applyBorder="1" applyAlignment="1">
      <alignment horizontal="center" vertical="center" wrapText="1"/>
    </xf>
    <xf numFmtId="0" fontId="51" fillId="5" borderId="2" xfId="0" applyFont="1" applyFill="1" applyBorder="1" applyAlignment="1">
      <alignment horizontal="center" vertical="center" wrapText="1"/>
    </xf>
    <xf numFmtId="3" fontId="42" fillId="5" borderId="2" xfId="0" applyNumberFormat="1" applyFont="1" applyFill="1" applyBorder="1" applyAlignment="1">
      <alignment horizontal="center" vertical="center" wrapText="1"/>
    </xf>
    <xf numFmtId="0" fontId="42" fillId="8" borderId="0" xfId="0" applyFont="1" applyFill="1" applyAlignment="1">
      <alignment horizontal="center"/>
    </xf>
    <xf numFmtId="164" fontId="0" fillId="8" borderId="0" xfId="18" applyFont="1" applyFill="1"/>
    <xf numFmtId="0" fontId="0" fillId="8" borderId="0" xfId="0" applyFill="1"/>
    <xf numFmtId="4" fontId="4" fillId="8" borderId="0" xfId="0" applyNumberFormat="1" applyFont="1" applyFill="1"/>
    <xf numFmtId="0" fontId="6" fillId="0" borderId="0" xfId="0" applyFont="1" applyAlignment="1">
      <alignment horizontal="left" wrapText="1"/>
    </xf>
    <xf numFmtId="0" fontId="6" fillId="0" borderId="0" xfId="0" applyFont="1" applyAlignment="1">
      <alignment horizontal="left"/>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42" fillId="5" borderId="2" xfId="0" applyFont="1" applyFill="1" applyBorder="1" applyAlignment="1">
      <alignment vertical="center" wrapText="1"/>
    </xf>
    <xf numFmtId="0" fontId="42" fillId="5" borderId="16" xfId="0" applyFont="1" applyFill="1" applyBorder="1" applyAlignment="1">
      <alignment vertical="center" wrapText="1"/>
    </xf>
    <xf numFmtId="0" fontId="42" fillId="5" borderId="36" xfId="0" applyFont="1" applyFill="1" applyBorder="1" applyAlignment="1">
      <alignment vertical="center" wrapText="1"/>
    </xf>
    <xf numFmtId="0" fontId="42" fillId="5" borderId="6" xfId="0" applyFont="1" applyFill="1" applyBorder="1" applyAlignment="1">
      <alignment vertical="center" wrapText="1"/>
    </xf>
    <xf numFmtId="0" fontId="6" fillId="0" borderId="6" xfId="0" applyFont="1" applyBorder="1" applyAlignment="1">
      <alignment horizontal="left" vertical="center" wrapText="1"/>
    </xf>
    <xf numFmtId="0" fontId="6" fillId="0" borderId="16" xfId="0" applyFont="1" applyBorder="1" applyAlignment="1">
      <alignment horizontal="left" vertical="center" wrapText="1"/>
    </xf>
    <xf numFmtId="0" fontId="6" fillId="0" borderId="36" xfId="0" applyFont="1" applyBorder="1" applyAlignment="1">
      <alignment horizontal="left" vertical="center" wrapText="1"/>
    </xf>
    <xf numFmtId="0" fontId="6" fillId="0" borderId="26" xfId="0" applyFont="1" applyBorder="1" applyAlignment="1">
      <alignment horizontal="left" vertical="center" wrapText="1"/>
    </xf>
    <xf numFmtId="0" fontId="6" fillId="8" borderId="6" xfId="0" applyFont="1" applyFill="1" applyBorder="1" applyAlignment="1">
      <alignment horizontal="center" vertical="center" wrapText="1"/>
    </xf>
    <xf numFmtId="0" fontId="6" fillId="8" borderId="16" xfId="0" applyFont="1" applyFill="1" applyBorder="1" applyAlignment="1">
      <alignment horizontal="center" vertical="center" wrapText="1"/>
    </xf>
    <xf numFmtId="0" fontId="6" fillId="8" borderId="36" xfId="0" applyFont="1" applyFill="1" applyBorder="1" applyAlignment="1">
      <alignment horizontal="center" vertical="center" wrapText="1"/>
    </xf>
    <xf numFmtId="165" fontId="42" fillId="5" borderId="16" xfId="17" applyNumberFormat="1" applyFont="1" applyFill="1" applyBorder="1" applyAlignment="1">
      <alignment horizontal="right" vertical="center" wrapText="1"/>
    </xf>
    <xf numFmtId="165" fontId="42" fillId="5" borderId="36" xfId="17" applyNumberFormat="1" applyFont="1" applyFill="1" applyBorder="1" applyAlignment="1">
      <alignment horizontal="right" vertical="center" wrapText="1"/>
    </xf>
    <xf numFmtId="0" fontId="6" fillId="0" borderId="6"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4" fillId="8" borderId="2" xfId="0" applyFont="1" applyFill="1" applyBorder="1" applyAlignment="1">
      <alignment vertical="center" wrapText="1"/>
    </xf>
    <xf numFmtId="0" fontId="44" fillId="8" borderId="6" xfId="0" applyFont="1" applyFill="1" applyBorder="1" applyAlignment="1">
      <alignment vertical="center" wrapText="1"/>
    </xf>
    <xf numFmtId="0" fontId="44" fillId="8" borderId="16" xfId="0" applyFont="1" applyFill="1" applyBorder="1" applyAlignment="1">
      <alignment vertical="center" wrapText="1"/>
    </xf>
    <xf numFmtId="0" fontId="44" fillId="8" borderId="36" xfId="0" applyFont="1" applyFill="1" applyBorder="1" applyAlignment="1">
      <alignment vertical="center" wrapText="1"/>
    </xf>
    <xf numFmtId="16" fontId="6" fillId="0" borderId="2" xfId="0" applyNumberFormat="1" applyFont="1" applyBorder="1" applyAlignment="1">
      <alignment horizontal="center"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166" fontId="42" fillId="5" borderId="16" xfId="18" applyNumberFormat="1" applyFont="1" applyFill="1" applyBorder="1" applyAlignment="1">
      <alignment horizontal="right" vertical="center" wrapText="1"/>
    </xf>
    <xf numFmtId="166" fontId="42" fillId="5" borderId="36" xfId="18" applyNumberFormat="1" applyFont="1" applyFill="1" applyBorder="1" applyAlignment="1">
      <alignment horizontal="right" vertical="center" wrapText="1"/>
    </xf>
    <xf numFmtId="0" fontId="51" fillId="5" borderId="26" xfId="0" applyFont="1" applyFill="1" applyBorder="1" applyAlignment="1">
      <alignment horizontal="center" vertical="center" wrapText="1"/>
    </xf>
    <xf numFmtId="0" fontId="51" fillId="5" borderId="16" xfId="0" applyFont="1" applyFill="1" applyBorder="1" applyAlignment="1">
      <alignment horizontal="center" vertical="center" wrapText="1"/>
    </xf>
    <xf numFmtId="0" fontId="51" fillId="5" borderId="46" xfId="0" applyFont="1" applyFill="1" applyBorder="1" applyAlignment="1">
      <alignment horizontal="center" vertical="center" wrapText="1"/>
    </xf>
    <xf numFmtId="0" fontId="51" fillId="5" borderId="2" xfId="0"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cellXfs>
  <cellStyles count="19">
    <cellStyle name="Currency 2" xfId="1"/>
    <cellStyle name="Excel Built-in Neutral" xfId="10"/>
    <cellStyle name="Neutral 2" xfId="14"/>
    <cellStyle name="Neutralno" xfId="2" builtinId="28"/>
    <cellStyle name="Normal 2" xfId="3"/>
    <cellStyle name="Normal 3" xfId="4"/>
    <cellStyle name="Normal 3 2" xfId="5"/>
    <cellStyle name="Normal 3 3" xfId="9"/>
    <cellStyle name="Normal 3 3 2" xfId="16"/>
    <cellStyle name="Normal 3 4" xfId="15"/>
    <cellStyle name="Normal 4" xfId="6"/>
    <cellStyle name="Normal 5" xfId="13"/>
    <cellStyle name="Normalno" xfId="0" builtinId="0"/>
    <cellStyle name="Normalno 2" xfId="7"/>
    <cellStyle name="Obično_Prilog 5" xfId="8"/>
    <cellStyle name="Valuta" xfId="17" builtinId="4"/>
    <cellStyle name="Valuta 2" xfId="11"/>
    <cellStyle name="Zarez" xfId="18" builtinId="3"/>
    <cellStyle name="Zarez 2" xfId="12"/>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132</v>
      </c>
      <c r="B1" s="231" t="s">
        <v>133</v>
      </c>
      <c r="C1" s="231"/>
      <c r="D1" s="231"/>
      <c r="E1" s="231"/>
      <c r="F1" s="231"/>
      <c r="G1" s="231"/>
      <c r="H1" s="231"/>
      <c r="I1" s="231"/>
      <c r="J1" s="231"/>
    </row>
    <row r="2" spans="1:10" ht="5.25" customHeight="1" thickBot="1" x14ac:dyDescent="0.25"/>
    <row r="3" spans="1:10" ht="26.25" thickTop="1" x14ac:dyDescent="0.2">
      <c r="A3" s="55" t="s">
        <v>106</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20.100000000000001" customHeight="1" thickTop="1" x14ac:dyDescent="0.2">
      <c r="A5" s="232" t="s">
        <v>141</v>
      </c>
      <c r="B5" s="235"/>
      <c r="C5" s="237"/>
      <c r="D5" s="237"/>
      <c r="E5" s="237">
        <f>+C5*D5</f>
        <v>0</v>
      </c>
      <c r="F5" s="240" t="s">
        <v>142</v>
      </c>
      <c r="G5" s="67"/>
      <c r="H5" s="22"/>
      <c r="I5" s="22"/>
      <c r="J5" s="23">
        <f t="shared" ref="J5:J37" si="0">+H5*I5</f>
        <v>0</v>
      </c>
    </row>
    <row r="6" spans="1:10" ht="20.100000000000001" customHeight="1" x14ac:dyDescent="0.2">
      <c r="A6" s="233"/>
      <c r="B6" s="236"/>
      <c r="C6" s="238"/>
      <c r="D6" s="238"/>
      <c r="E6" s="238"/>
      <c r="F6" s="241"/>
      <c r="G6" s="65"/>
      <c r="H6" s="24"/>
      <c r="I6" s="24"/>
      <c r="J6" s="25">
        <f t="shared" si="0"/>
        <v>0</v>
      </c>
    </row>
    <row r="7" spans="1:10" ht="20.100000000000001" customHeight="1" x14ac:dyDescent="0.2">
      <c r="A7" s="233"/>
      <c r="B7" s="236"/>
      <c r="C7" s="239"/>
      <c r="D7" s="239"/>
      <c r="E7" s="239"/>
      <c r="F7" s="241"/>
      <c r="G7" s="65"/>
      <c r="H7" s="24"/>
      <c r="I7" s="24"/>
      <c r="J7" s="25">
        <f t="shared" si="0"/>
        <v>0</v>
      </c>
    </row>
    <row r="8" spans="1:10" ht="20.100000000000001" customHeight="1" x14ac:dyDescent="0.2">
      <c r="A8" s="233"/>
      <c r="B8" s="236"/>
      <c r="C8" s="242"/>
      <c r="D8" s="242"/>
      <c r="E8" s="242">
        <f>+C8*D8</f>
        <v>0</v>
      </c>
      <c r="F8" s="243" t="s">
        <v>143</v>
      </c>
      <c r="G8" s="65"/>
      <c r="H8" s="24"/>
      <c r="I8" s="24"/>
      <c r="J8" s="25">
        <f t="shared" si="0"/>
        <v>0</v>
      </c>
    </row>
    <row r="9" spans="1:10" ht="20.100000000000001" customHeight="1" x14ac:dyDescent="0.2">
      <c r="A9" s="233"/>
      <c r="B9" s="236"/>
      <c r="C9" s="238"/>
      <c r="D9" s="238"/>
      <c r="E9" s="238"/>
      <c r="F9" s="241"/>
      <c r="G9" s="65"/>
      <c r="H9" s="24"/>
      <c r="I9" s="24"/>
      <c r="J9" s="25">
        <f t="shared" si="0"/>
        <v>0</v>
      </c>
    </row>
    <row r="10" spans="1:10" ht="20.100000000000001" customHeight="1" x14ac:dyDescent="0.2">
      <c r="A10" s="233"/>
      <c r="B10" s="236"/>
      <c r="C10" s="239"/>
      <c r="D10" s="239"/>
      <c r="E10" s="239"/>
      <c r="F10" s="241"/>
      <c r="G10" s="65"/>
      <c r="H10" s="24"/>
      <c r="I10" s="24"/>
      <c r="J10" s="25">
        <f t="shared" si="0"/>
        <v>0</v>
      </c>
    </row>
    <row r="11" spans="1:10" ht="20.100000000000001" customHeight="1" x14ac:dyDescent="0.2">
      <c r="A11" s="233"/>
      <c r="B11" s="236"/>
      <c r="C11" s="242"/>
      <c r="D11" s="242"/>
      <c r="E11" s="242">
        <f>+C11*D11</f>
        <v>0</v>
      </c>
      <c r="F11" s="243" t="s">
        <v>144</v>
      </c>
      <c r="G11" s="65"/>
      <c r="H11" s="24"/>
      <c r="I11" s="24"/>
      <c r="J11" s="25">
        <f t="shared" si="0"/>
        <v>0</v>
      </c>
    </row>
    <row r="12" spans="1:10" ht="20.100000000000001" customHeight="1" x14ac:dyDescent="0.2">
      <c r="A12" s="233"/>
      <c r="B12" s="236"/>
      <c r="C12" s="238"/>
      <c r="D12" s="238"/>
      <c r="E12" s="238"/>
      <c r="F12" s="241"/>
      <c r="G12" s="65"/>
      <c r="H12" s="24"/>
      <c r="I12" s="24"/>
      <c r="J12" s="25">
        <f t="shared" si="0"/>
        <v>0</v>
      </c>
    </row>
    <row r="13" spans="1:10" ht="20.100000000000001" customHeight="1" x14ac:dyDescent="0.2">
      <c r="A13" s="233"/>
      <c r="B13" s="236"/>
      <c r="C13" s="239"/>
      <c r="D13" s="239"/>
      <c r="E13" s="239"/>
      <c r="F13" s="241"/>
      <c r="G13" s="65"/>
      <c r="H13" s="24"/>
      <c r="I13" s="24"/>
      <c r="J13" s="25">
        <f t="shared" si="0"/>
        <v>0</v>
      </c>
    </row>
    <row r="14" spans="1:10" ht="20.100000000000001" customHeight="1" x14ac:dyDescent="0.2">
      <c r="A14" s="233"/>
      <c r="B14" s="236"/>
      <c r="C14" s="242"/>
      <c r="D14" s="242"/>
      <c r="E14" s="242">
        <f>+C14*D14</f>
        <v>0</v>
      </c>
      <c r="F14" s="244" t="s">
        <v>145</v>
      </c>
      <c r="G14" s="65"/>
      <c r="H14" s="24"/>
      <c r="I14" s="24"/>
      <c r="J14" s="25">
        <f t="shared" si="0"/>
        <v>0</v>
      </c>
    </row>
    <row r="15" spans="1:10" ht="20.100000000000001" customHeight="1" x14ac:dyDescent="0.2">
      <c r="A15" s="233"/>
      <c r="B15" s="236"/>
      <c r="C15" s="238"/>
      <c r="D15" s="238"/>
      <c r="E15" s="238"/>
      <c r="F15" s="241"/>
      <c r="G15" s="65"/>
      <c r="H15" s="24"/>
      <c r="I15" s="24"/>
      <c r="J15" s="25">
        <f t="shared" si="0"/>
        <v>0</v>
      </c>
    </row>
    <row r="16" spans="1:10" ht="20.100000000000001" customHeight="1" x14ac:dyDescent="0.2">
      <c r="A16" s="233"/>
      <c r="B16" s="236"/>
      <c r="C16" s="239"/>
      <c r="D16" s="239"/>
      <c r="E16" s="239"/>
      <c r="F16" s="241"/>
      <c r="G16" s="65"/>
      <c r="H16" s="24"/>
      <c r="I16" s="24"/>
      <c r="J16" s="25">
        <f t="shared" si="0"/>
        <v>0</v>
      </c>
    </row>
    <row r="17" spans="1:10" ht="20.100000000000001" customHeight="1" x14ac:dyDescent="0.2">
      <c r="A17" s="233"/>
      <c r="B17" s="236"/>
      <c r="C17" s="242"/>
      <c r="D17" s="242"/>
      <c r="E17" s="242">
        <f>+C17*D17</f>
        <v>0</v>
      </c>
      <c r="F17" s="244" t="s">
        <v>146</v>
      </c>
      <c r="G17" s="65"/>
      <c r="H17" s="24"/>
      <c r="I17" s="24"/>
      <c r="J17" s="25">
        <f t="shared" si="0"/>
        <v>0</v>
      </c>
    </row>
    <row r="18" spans="1:10" ht="20.100000000000001" customHeight="1" x14ac:dyDescent="0.2">
      <c r="A18" s="233"/>
      <c r="B18" s="236"/>
      <c r="C18" s="238"/>
      <c r="D18" s="238"/>
      <c r="E18" s="238"/>
      <c r="F18" s="241"/>
      <c r="G18" s="65"/>
      <c r="H18" s="24"/>
      <c r="I18" s="24"/>
      <c r="J18" s="25">
        <f t="shared" si="0"/>
        <v>0</v>
      </c>
    </row>
    <row r="19" spans="1:10" ht="20.100000000000001" customHeight="1" thickBot="1" x14ac:dyDescent="0.25">
      <c r="A19" s="234"/>
      <c r="B19" s="245"/>
      <c r="C19" s="246"/>
      <c r="D19" s="246"/>
      <c r="E19" s="246"/>
      <c r="F19" s="247"/>
      <c r="G19" s="66"/>
      <c r="H19" s="26"/>
      <c r="I19" s="26"/>
      <c r="J19" s="27">
        <f t="shared" si="0"/>
        <v>0</v>
      </c>
    </row>
    <row r="20" spans="1:10" ht="19.5" customHeight="1" thickTop="1" x14ac:dyDescent="0.2">
      <c r="A20" s="232" t="s">
        <v>147</v>
      </c>
      <c r="B20" s="235"/>
      <c r="C20" s="237"/>
      <c r="D20" s="237"/>
      <c r="E20" s="237">
        <f>+C20*D20</f>
        <v>0</v>
      </c>
      <c r="F20" s="240" t="s">
        <v>148</v>
      </c>
      <c r="G20" s="67"/>
      <c r="H20" s="22"/>
      <c r="I20" s="22"/>
      <c r="J20" s="23">
        <f t="shared" si="0"/>
        <v>0</v>
      </c>
    </row>
    <row r="21" spans="1:10" ht="19.5" customHeight="1" x14ac:dyDescent="0.2">
      <c r="A21" s="233"/>
      <c r="B21" s="236"/>
      <c r="C21" s="238"/>
      <c r="D21" s="238"/>
      <c r="E21" s="238"/>
      <c r="F21" s="241"/>
      <c r="G21" s="65"/>
      <c r="H21" s="24"/>
      <c r="I21" s="24"/>
      <c r="J21" s="25">
        <f t="shared" si="0"/>
        <v>0</v>
      </c>
    </row>
    <row r="22" spans="1:10" ht="19.5" customHeight="1" x14ac:dyDescent="0.2">
      <c r="A22" s="233"/>
      <c r="B22" s="236"/>
      <c r="C22" s="239"/>
      <c r="D22" s="239"/>
      <c r="E22" s="239"/>
      <c r="F22" s="241"/>
      <c r="G22" s="65"/>
      <c r="H22" s="24"/>
      <c r="I22" s="24"/>
      <c r="J22" s="25">
        <f t="shared" si="0"/>
        <v>0</v>
      </c>
    </row>
    <row r="23" spans="1:10" ht="19.5" customHeight="1" x14ac:dyDescent="0.2">
      <c r="A23" s="233"/>
      <c r="B23" s="236"/>
      <c r="C23" s="242"/>
      <c r="D23" s="242"/>
      <c r="E23" s="242">
        <f>+C23*D23</f>
        <v>0</v>
      </c>
      <c r="F23" s="243" t="s">
        <v>149</v>
      </c>
      <c r="G23" s="65"/>
      <c r="H23" s="24"/>
      <c r="I23" s="24"/>
      <c r="J23" s="25">
        <f t="shared" si="0"/>
        <v>0</v>
      </c>
    </row>
    <row r="24" spans="1:10" ht="19.5" customHeight="1" x14ac:dyDescent="0.2">
      <c r="A24" s="233"/>
      <c r="B24" s="236"/>
      <c r="C24" s="238"/>
      <c r="D24" s="238"/>
      <c r="E24" s="238"/>
      <c r="F24" s="241"/>
      <c r="G24" s="65"/>
      <c r="H24" s="24"/>
      <c r="I24" s="24"/>
      <c r="J24" s="25">
        <f t="shared" si="0"/>
        <v>0</v>
      </c>
    </row>
    <row r="25" spans="1:10" ht="19.5" customHeight="1" x14ac:dyDescent="0.2">
      <c r="A25" s="233"/>
      <c r="B25" s="236"/>
      <c r="C25" s="239"/>
      <c r="D25" s="239"/>
      <c r="E25" s="239"/>
      <c r="F25" s="241"/>
      <c r="G25" s="65"/>
      <c r="H25" s="24"/>
      <c r="I25" s="24"/>
      <c r="J25" s="25">
        <f t="shared" si="0"/>
        <v>0</v>
      </c>
    </row>
    <row r="26" spans="1:10" ht="19.5" customHeight="1" x14ac:dyDescent="0.2">
      <c r="A26" s="233"/>
      <c r="B26" s="236"/>
      <c r="C26" s="242"/>
      <c r="D26" s="242"/>
      <c r="E26" s="242">
        <f>+C26*D26</f>
        <v>0</v>
      </c>
      <c r="F26" s="243" t="s">
        <v>150</v>
      </c>
      <c r="G26" s="65"/>
      <c r="H26" s="24"/>
      <c r="I26" s="24"/>
      <c r="J26" s="25">
        <f t="shared" si="0"/>
        <v>0</v>
      </c>
    </row>
    <row r="27" spans="1:10" ht="19.5" customHeight="1" x14ac:dyDescent="0.2">
      <c r="A27" s="233"/>
      <c r="B27" s="236"/>
      <c r="C27" s="238"/>
      <c r="D27" s="238"/>
      <c r="E27" s="238"/>
      <c r="F27" s="241"/>
      <c r="G27" s="65"/>
      <c r="H27" s="24"/>
      <c r="I27" s="24"/>
      <c r="J27" s="25">
        <f t="shared" si="0"/>
        <v>0</v>
      </c>
    </row>
    <row r="28" spans="1:10" ht="19.5" customHeight="1" x14ac:dyDescent="0.2">
      <c r="A28" s="233"/>
      <c r="B28" s="236"/>
      <c r="C28" s="239"/>
      <c r="D28" s="239"/>
      <c r="E28" s="239"/>
      <c r="F28" s="241"/>
      <c r="G28" s="65"/>
      <c r="H28" s="24"/>
      <c r="I28" s="24"/>
      <c r="J28" s="25">
        <f t="shared" si="0"/>
        <v>0</v>
      </c>
    </row>
    <row r="29" spans="1:10" ht="19.5" customHeight="1" x14ac:dyDescent="0.2">
      <c r="A29" s="233"/>
      <c r="B29" s="236"/>
      <c r="C29" s="242"/>
      <c r="D29" s="242"/>
      <c r="E29" s="242">
        <f>+C29*D29</f>
        <v>0</v>
      </c>
      <c r="F29" s="243" t="s">
        <v>151</v>
      </c>
      <c r="G29" s="65"/>
      <c r="H29" s="24"/>
      <c r="I29" s="24"/>
      <c r="J29" s="25">
        <f t="shared" si="0"/>
        <v>0</v>
      </c>
    </row>
    <row r="30" spans="1:10" ht="19.5" customHeight="1" x14ac:dyDescent="0.2">
      <c r="A30" s="233"/>
      <c r="B30" s="236"/>
      <c r="C30" s="238"/>
      <c r="D30" s="238"/>
      <c r="E30" s="238"/>
      <c r="F30" s="241"/>
      <c r="G30" s="65"/>
      <c r="H30" s="24"/>
      <c r="I30" s="24"/>
      <c r="J30" s="25">
        <f t="shared" si="0"/>
        <v>0</v>
      </c>
    </row>
    <row r="31" spans="1:10" ht="19.5" customHeight="1" x14ac:dyDescent="0.2">
      <c r="A31" s="233"/>
      <c r="B31" s="236"/>
      <c r="C31" s="239"/>
      <c r="D31" s="239"/>
      <c r="E31" s="239"/>
      <c r="F31" s="241"/>
      <c r="G31" s="65"/>
      <c r="H31" s="24"/>
      <c r="I31" s="24"/>
      <c r="J31" s="25">
        <f t="shared" si="0"/>
        <v>0</v>
      </c>
    </row>
    <row r="32" spans="1:10" ht="19.5" customHeight="1" x14ac:dyDescent="0.2">
      <c r="A32" s="233"/>
      <c r="B32" s="236"/>
      <c r="C32" s="242"/>
      <c r="D32" s="242"/>
      <c r="E32" s="242">
        <f>+C32*D32</f>
        <v>0</v>
      </c>
      <c r="F32" s="243" t="s">
        <v>152</v>
      </c>
      <c r="G32" s="65"/>
      <c r="H32" s="24"/>
      <c r="I32" s="24"/>
      <c r="J32" s="25">
        <f t="shared" si="0"/>
        <v>0</v>
      </c>
    </row>
    <row r="33" spans="1:10" ht="19.5" customHeight="1" x14ac:dyDescent="0.2">
      <c r="A33" s="233"/>
      <c r="B33" s="236"/>
      <c r="C33" s="238"/>
      <c r="D33" s="238"/>
      <c r="E33" s="238"/>
      <c r="F33" s="241"/>
      <c r="G33" s="65"/>
      <c r="H33" s="24"/>
      <c r="I33" s="24"/>
      <c r="J33" s="25">
        <f t="shared" si="0"/>
        <v>0</v>
      </c>
    </row>
    <row r="34" spans="1:10" ht="19.5" customHeight="1" x14ac:dyDescent="0.2">
      <c r="A34" s="233"/>
      <c r="B34" s="236"/>
      <c r="C34" s="239"/>
      <c r="D34" s="239"/>
      <c r="E34" s="239"/>
      <c r="F34" s="241"/>
      <c r="G34" s="65"/>
      <c r="H34" s="24"/>
      <c r="I34" s="24"/>
      <c r="J34" s="25">
        <f t="shared" si="0"/>
        <v>0</v>
      </c>
    </row>
    <row r="35" spans="1:10" ht="19.5" customHeight="1" x14ac:dyDescent="0.2">
      <c r="A35" s="233"/>
      <c r="B35" s="236"/>
      <c r="C35" s="242"/>
      <c r="D35" s="242"/>
      <c r="E35" s="242">
        <f>+C35*D35</f>
        <v>0</v>
      </c>
      <c r="F35" s="244" t="s">
        <v>153</v>
      </c>
      <c r="G35" s="65"/>
      <c r="H35" s="24"/>
      <c r="I35" s="24"/>
      <c r="J35" s="25">
        <f t="shared" si="0"/>
        <v>0</v>
      </c>
    </row>
    <row r="36" spans="1:10" ht="19.5" customHeight="1" x14ac:dyDescent="0.2">
      <c r="A36" s="233"/>
      <c r="B36" s="236"/>
      <c r="C36" s="238"/>
      <c r="D36" s="238"/>
      <c r="E36" s="238"/>
      <c r="F36" s="241"/>
      <c r="G36" s="65"/>
      <c r="H36" s="24"/>
      <c r="I36" s="24"/>
      <c r="J36" s="25">
        <f t="shared" si="0"/>
        <v>0</v>
      </c>
    </row>
    <row r="37" spans="1:10" ht="19.5" customHeight="1" thickBot="1" x14ac:dyDescent="0.25">
      <c r="A37" s="234"/>
      <c r="B37" s="245"/>
      <c r="C37" s="246"/>
      <c r="D37" s="246"/>
      <c r="E37" s="246"/>
      <c r="F37" s="247"/>
      <c r="G37" s="66"/>
      <c r="H37" s="26"/>
      <c r="I37" s="26"/>
      <c r="J37" s="27">
        <f t="shared" si="0"/>
        <v>0</v>
      </c>
    </row>
    <row r="38" spans="1:10" ht="13.5" thickTop="1" x14ac:dyDescent="0.2"/>
    <row r="39" spans="1:10" x14ac:dyDescent="0.2">
      <c r="A39" s="28" t="s">
        <v>154</v>
      </c>
    </row>
    <row r="40" spans="1:10" x14ac:dyDescent="0.2">
      <c r="A40" s="248" t="s">
        <v>155</v>
      </c>
      <c r="B40" s="248"/>
      <c r="C40" s="248"/>
      <c r="D40" s="248"/>
      <c r="E40" s="248"/>
      <c r="F40" s="248"/>
      <c r="G40" s="248"/>
      <c r="H40" s="248"/>
      <c r="I40" s="248"/>
      <c r="J40" s="248"/>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32" t="s">
        <v>45</v>
      </c>
      <c r="B1" s="133"/>
      <c r="C1" s="133"/>
      <c r="D1" s="133"/>
      <c r="E1" s="136"/>
      <c r="F1" s="137"/>
      <c r="G1" s="137"/>
      <c r="H1" s="137"/>
      <c r="I1" s="137"/>
      <c r="J1" s="137"/>
      <c r="K1" s="137"/>
      <c r="L1" s="137"/>
      <c r="M1" s="138"/>
    </row>
    <row r="2" spans="1:13" ht="30.95" customHeight="1" x14ac:dyDescent="0.25">
      <c r="A2" s="132" t="s">
        <v>46</v>
      </c>
      <c r="B2" s="133"/>
      <c r="C2" s="133"/>
      <c r="D2" s="133"/>
      <c r="E2" s="63"/>
      <c r="F2" s="47" t="s">
        <v>47</v>
      </c>
      <c r="G2" s="64"/>
      <c r="H2" s="47" t="s">
        <v>48</v>
      </c>
      <c r="I2" s="64"/>
      <c r="J2" s="36"/>
      <c r="K2" s="36"/>
      <c r="L2" s="36"/>
      <c r="M2" s="37"/>
    </row>
    <row r="3" spans="1:13" ht="30.95" customHeight="1" x14ac:dyDescent="0.25">
      <c r="A3" s="132" t="s">
        <v>49</v>
      </c>
      <c r="B3" s="133"/>
      <c r="C3" s="133" t="s">
        <v>50</v>
      </c>
      <c r="D3" s="133"/>
      <c r="E3" s="136"/>
      <c r="F3" s="137"/>
      <c r="G3" s="137"/>
      <c r="H3" s="137"/>
      <c r="I3" s="137"/>
      <c r="J3" s="137"/>
      <c r="K3" s="137"/>
      <c r="L3" s="137"/>
      <c r="M3" s="138"/>
    </row>
    <row r="4" spans="1:13" ht="30.95" customHeight="1" x14ac:dyDescent="0.25">
      <c r="A4" s="132" t="s">
        <v>51</v>
      </c>
      <c r="B4" s="133"/>
      <c r="C4" s="133"/>
      <c r="D4" s="133"/>
      <c r="E4" s="63"/>
      <c r="F4" s="47" t="s">
        <v>47</v>
      </c>
      <c r="G4" s="64"/>
      <c r="H4" s="47" t="s">
        <v>48</v>
      </c>
      <c r="I4" s="64"/>
      <c r="J4" s="36"/>
      <c r="K4" s="36"/>
      <c r="L4" s="36"/>
      <c r="M4" s="37"/>
    </row>
    <row r="5" spans="1:13" ht="30.95" customHeight="1" x14ac:dyDescent="0.25">
      <c r="A5" s="141" t="s">
        <v>52</v>
      </c>
      <c r="B5" s="142"/>
      <c r="C5" s="142" t="s">
        <v>53</v>
      </c>
      <c r="D5" s="142"/>
      <c r="E5" s="139"/>
      <c r="F5" s="140"/>
      <c r="G5" s="140"/>
      <c r="H5" s="137"/>
      <c r="I5" s="137"/>
      <c r="J5" s="137"/>
      <c r="K5" s="137"/>
      <c r="L5" s="137"/>
      <c r="M5" s="138"/>
    </row>
    <row r="6" spans="1:13" ht="23.25" customHeight="1" x14ac:dyDescent="0.2">
      <c r="A6" s="34"/>
      <c r="B6" s="62"/>
      <c r="C6" s="134" t="s">
        <v>54</v>
      </c>
      <c r="D6" s="134"/>
      <c r="E6" s="134"/>
      <c r="F6" s="134"/>
      <c r="G6" s="135"/>
      <c r="H6" s="143" t="s">
        <v>55</v>
      </c>
      <c r="I6" s="143"/>
      <c r="J6" s="143"/>
      <c r="K6" s="143"/>
      <c r="L6" s="143"/>
      <c r="M6" s="144"/>
    </row>
    <row r="7" spans="1:13" ht="29.1" customHeight="1" x14ac:dyDescent="0.2">
      <c r="A7" s="123" t="s">
        <v>56</v>
      </c>
      <c r="B7" s="123" t="s">
        <v>57</v>
      </c>
      <c r="C7" s="119" t="s">
        <v>58</v>
      </c>
      <c r="D7" s="121" t="s">
        <v>59</v>
      </c>
      <c r="E7" s="121" t="s">
        <v>60</v>
      </c>
      <c r="F7" s="121" t="s">
        <v>61</v>
      </c>
      <c r="G7" s="121" t="s">
        <v>62</v>
      </c>
      <c r="H7" s="122" t="s">
        <v>63</v>
      </c>
      <c r="I7" s="122" t="s">
        <v>64</v>
      </c>
      <c r="J7" s="145" t="s">
        <v>65</v>
      </c>
      <c r="K7" s="146"/>
      <c r="L7" s="145" t="s">
        <v>66</v>
      </c>
      <c r="M7" s="146"/>
    </row>
    <row r="8" spans="1:13" ht="30.95" customHeight="1" x14ac:dyDescent="0.2">
      <c r="A8" s="120"/>
      <c r="B8" s="124"/>
      <c r="C8" s="120"/>
      <c r="D8" s="120"/>
      <c r="E8" s="120"/>
      <c r="F8" s="120"/>
      <c r="G8" s="125"/>
      <c r="H8" s="120"/>
      <c r="I8" s="120"/>
      <c r="J8" s="147"/>
      <c r="K8" s="148"/>
      <c r="L8" s="147" t="s">
        <v>66</v>
      </c>
      <c r="M8" s="148"/>
    </row>
    <row r="9" spans="1:13" ht="30.95" customHeight="1" x14ac:dyDescent="0.2">
      <c r="A9" s="116"/>
      <c r="B9" s="116"/>
      <c r="C9" s="116"/>
      <c r="D9" s="116"/>
      <c r="E9" s="116"/>
      <c r="F9" s="48"/>
      <c r="G9" s="48"/>
      <c r="H9" s="48"/>
      <c r="I9" s="48"/>
      <c r="J9" s="128"/>
      <c r="K9" s="129"/>
      <c r="L9" s="128"/>
      <c r="M9" s="129"/>
    </row>
    <row r="10" spans="1:13" ht="30.95" customHeight="1" x14ac:dyDescent="0.2">
      <c r="A10" s="117"/>
      <c r="B10" s="117"/>
      <c r="C10" s="117"/>
      <c r="D10" s="117"/>
      <c r="E10" s="117"/>
      <c r="F10" s="49"/>
      <c r="G10" s="49"/>
      <c r="H10" s="49"/>
      <c r="I10" s="49"/>
      <c r="J10" s="130"/>
      <c r="K10" s="131"/>
      <c r="L10" s="130"/>
      <c r="M10" s="131"/>
    </row>
    <row r="11" spans="1:13" ht="30.95" customHeight="1" x14ac:dyDescent="0.2">
      <c r="A11" s="117"/>
      <c r="B11" s="117"/>
      <c r="C11" s="117"/>
      <c r="D11" s="117"/>
      <c r="E11" s="117"/>
      <c r="F11" s="50"/>
      <c r="G11" s="50"/>
      <c r="H11" s="50"/>
      <c r="I11" s="50"/>
      <c r="J11" s="126" t="s">
        <v>67</v>
      </c>
      <c r="K11" s="126" t="s">
        <v>68</v>
      </c>
      <c r="L11" s="126" t="s">
        <v>69</v>
      </c>
      <c r="M11" s="126" t="s">
        <v>70</v>
      </c>
    </row>
    <row r="12" spans="1:13" ht="30.95" customHeight="1" x14ac:dyDescent="0.2">
      <c r="A12" s="117"/>
      <c r="B12" s="117"/>
      <c r="C12" s="117"/>
      <c r="D12" s="117"/>
      <c r="E12" s="117"/>
      <c r="F12" s="50"/>
      <c r="G12" s="50"/>
      <c r="H12" s="50"/>
      <c r="I12" s="50"/>
      <c r="J12" s="127"/>
      <c r="K12" s="127"/>
      <c r="L12" s="127"/>
      <c r="M12" s="127"/>
    </row>
    <row r="13" spans="1:13" ht="30.95" customHeight="1" x14ac:dyDescent="0.2">
      <c r="A13" s="117"/>
      <c r="B13" s="117"/>
      <c r="C13" s="117"/>
      <c r="D13" s="117"/>
      <c r="E13" s="117"/>
      <c r="F13" s="50"/>
      <c r="G13" s="50"/>
      <c r="H13" s="50"/>
      <c r="I13" s="50"/>
      <c r="J13" s="128"/>
      <c r="K13" s="129"/>
      <c r="L13" s="128"/>
      <c r="M13" s="129"/>
    </row>
    <row r="14" spans="1:13" ht="30" customHeight="1" x14ac:dyDescent="0.2">
      <c r="A14" s="118"/>
      <c r="B14" s="118"/>
      <c r="C14" s="118"/>
      <c r="D14" s="118"/>
      <c r="E14" s="118"/>
      <c r="F14" s="51"/>
      <c r="G14" s="51"/>
      <c r="H14" s="51"/>
      <c r="I14" s="51"/>
      <c r="J14" s="130"/>
      <c r="K14" s="131"/>
      <c r="L14" s="130"/>
      <c r="M14" s="131"/>
    </row>
    <row r="16" spans="1:13" ht="15" x14ac:dyDescent="0.25">
      <c r="C16" s="52" t="s">
        <v>71</v>
      </c>
    </row>
    <row r="17" spans="3:13" ht="14.25" x14ac:dyDescent="0.2">
      <c r="C17" s="115" t="s">
        <v>72</v>
      </c>
      <c r="D17" s="115"/>
      <c r="E17" s="115"/>
      <c r="F17" s="115"/>
      <c r="G17" s="115"/>
    </row>
    <row r="18" spans="3:13" ht="22.5" customHeight="1" x14ac:dyDescent="0.2">
      <c r="C18" s="1" t="s">
        <v>73</v>
      </c>
      <c r="D18" s="1"/>
      <c r="E18" s="1"/>
      <c r="F18" s="1"/>
      <c r="G18" s="1"/>
      <c r="H18" s="1"/>
      <c r="I18" s="1"/>
      <c r="J18" s="1"/>
      <c r="K18" s="1"/>
      <c r="L18" s="1"/>
      <c r="M18" s="1"/>
    </row>
    <row r="19" spans="3:13" ht="14.25" x14ac:dyDescent="0.2">
      <c r="C19" s="115" t="s">
        <v>74</v>
      </c>
      <c r="D19" s="115"/>
      <c r="E19" s="115"/>
      <c r="F19" s="115"/>
      <c r="G19" s="115"/>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14" t="s">
        <v>77</v>
      </c>
      <c r="D22" s="114"/>
      <c r="E22" s="114"/>
      <c r="F22" s="114"/>
      <c r="G22" s="114"/>
    </row>
    <row r="23" spans="3:13" ht="78.75" customHeight="1" x14ac:dyDescent="0.2">
      <c r="C23" s="114" t="s">
        <v>78</v>
      </c>
      <c r="D23" s="114"/>
      <c r="E23" s="114"/>
      <c r="F23" s="114"/>
      <c r="G23" s="114"/>
    </row>
    <row r="24" spans="3:13" ht="32.25" customHeight="1" x14ac:dyDescent="0.2">
      <c r="C24" s="114" t="s">
        <v>79</v>
      </c>
      <c r="D24" s="114"/>
      <c r="E24" s="114"/>
      <c r="F24" s="114"/>
      <c r="G24" s="114"/>
    </row>
    <row r="25" spans="3:13" ht="54" customHeight="1" x14ac:dyDescent="0.2">
      <c r="C25" s="114" t="s">
        <v>80</v>
      </c>
      <c r="D25" s="114"/>
      <c r="E25" s="114"/>
      <c r="F25" s="114"/>
      <c r="G25" s="114"/>
    </row>
    <row r="26" spans="3:13" ht="63" customHeight="1" x14ac:dyDescent="0.2">
      <c r="C26" s="114" t="s">
        <v>81</v>
      </c>
      <c r="D26" s="114"/>
      <c r="E26" s="114"/>
      <c r="F26" s="114"/>
      <c r="G26" s="114"/>
    </row>
    <row r="27" spans="3:13" ht="44.25" customHeight="1" x14ac:dyDescent="0.2">
      <c r="C27" s="114" t="s">
        <v>82</v>
      </c>
      <c r="D27" s="114"/>
      <c r="E27" s="114"/>
      <c r="F27" s="114"/>
      <c r="G27" s="114"/>
    </row>
    <row r="28" spans="3:13" ht="59.25" customHeight="1" x14ac:dyDescent="0.2">
      <c r="C28" s="114" t="s">
        <v>83</v>
      </c>
      <c r="D28" s="114"/>
      <c r="E28" s="114"/>
      <c r="F28" s="114"/>
      <c r="G28" s="114"/>
    </row>
    <row r="29" spans="3:13" ht="62.25" customHeight="1" x14ac:dyDescent="0.2">
      <c r="C29" s="114" t="s">
        <v>84</v>
      </c>
      <c r="D29" s="114"/>
      <c r="E29" s="114"/>
      <c r="F29" s="114"/>
      <c r="G29" s="114"/>
      <c r="H29" s="1"/>
      <c r="I29" s="1"/>
      <c r="J29" s="1"/>
      <c r="K29" s="1"/>
      <c r="L29" s="1"/>
      <c r="M29" s="1"/>
    </row>
    <row r="30" spans="3:13" ht="112.5" customHeight="1" x14ac:dyDescent="0.2">
      <c r="C30" s="114" t="s">
        <v>85</v>
      </c>
      <c r="D30" s="114"/>
      <c r="E30" s="114"/>
      <c r="F30" s="114"/>
      <c r="G30" s="114"/>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52"/>
      <c r="H2" s="153"/>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52"/>
      <c r="H4" s="153"/>
    </row>
    <row r="5" spans="1:8" ht="30.95" customHeight="1" x14ac:dyDescent="0.2">
      <c r="A5" s="20" t="s">
        <v>53</v>
      </c>
      <c r="B5" s="154"/>
      <c r="C5" s="155"/>
      <c r="D5" s="155"/>
      <c r="E5" s="155"/>
      <c r="F5" s="155"/>
      <c r="G5" s="155"/>
      <c r="H5" s="156"/>
    </row>
    <row r="6" spans="1:8" ht="24.95" customHeight="1" x14ac:dyDescent="0.2">
      <c r="A6" s="157" t="s">
        <v>88</v>
      </c>
      <c r="B6" s="158"/>
      <c r="C6" s="158"/>
      <c r="D6" s="158"/>
      <c r="E6" s="158"/>
      <c r="F6" s="158"/>
      <c r="G6" s="158"/>
      <c r="H6" s="158"/>
    </row>
    <row r="7" spans="1:8" ht="45" x14ac:dyDescent="0.2">
      <c r="A7" s="30" t="s">
        <v>58</v>
      </c>
      <c r="B7" s="30" t="s">
        <v>59</v>
      </c>
      <c r="C7" s="30" t="s">
        <v>89</v>
      </c>
      <c r="D7" s="31" t="s">
        <v>90</v>
      </c>
      <c r="E7" s="31" t="s">
        <v>91</v>
      </c>
      <c r="F7" s="31" t="s">
        <v>92</v>
      </c>
      <c r="G7" s="31" t="s">
        <v>63</v>
      </c>
      <c r="H7" s="31" t="s">
        <v>93</v>
      </c>
    </row>
    <row r="8" spans="1:8" x14ac:dyDescent="0.2">
      <c r="A8" s="151"/>
      <c r="B8" s="149"/>
      <c r="C8" s="149"/>
      <c r="D8" s="149"/>
      <c r="E8" s="149"/>
      <c r="F8" s="149"/>
      <c r="G8" s="4"/>
      <c r="H8" s="5"/>
    </row>
    <row r="9" spans="1:8" x14ac:dyDescent="0.2">
      <c r="A9" s="151"/>
      <c r="B9" s="150"/>
      <c r="C9" s="150"/>
      <c r="D9" s="150"/>
      <c r="E9" s="150"/>
      <c r="F9" s="150"/>
      <c r="G9" s="4"/>
      <c r="H9" s="5"/>
    </row>
    <row r="10" spans="1:8" x14ac:dyDescent="0.2">
      <c r="A10" s="151"/>
      <c r="B10" s="127"/>
      <c r="C10" s="127"/>
      <c r="D10" s="127"/>
      <c r="E10" s="127"/>
      <c r="F10" s="127"/>
      <c r="G10" s="4"/>
      <c r="H10" s="5"/>
    </row>
    <row r="11" spans="1:8" x14ac:dyDescent="0.2">
      <c r="A11" s="151"/>
      <c r="B11" s="149"/>
      <c r="C11" s="149"/>
      <c r="D11" s="149"/>
      <c r="E11" s="149"/>
      <c r="F11" s="149"/>
      <c r="G11" s="4"/>
      <c r="H11" s="5"/>
    </row>
    <row r="12" spans="1:8" x14ac:dyDescent="0.2">
      <c r="A12" s="151"/>
      <c r="B12" s="150"/>
      <c r="C12" s="150"/>
      <c r="D12" s="150"/>
      <c r="E12" s="150"/>
      <c r="F12" s="150"/>
      <c r="G12" s="4"/>
      <c r="H12" s="5"/>
    </row>
    <row r="13" spans="1:8" x14ac:dyDescent="0.2">
      <c r="A13" s="151"/>
      <c r="B13" s="127"/>
      <c r="C13" s="127"/>
      <c r="D13" s="127"/>
      <c r="E13" s="127"/>
      <c r="F13" s="127"/>
      <c r="G13" s="4"/>
      <c r="H13" s="5"/>
    </row>
    <row r="14" spans="1:8" x14ac:dyDescent="0.2">
      <c r="A14" s="151"/>
      <c r="B14" s="149"/>
      <c r="C14" s="149"/>
      <c r="D14" s="149"/>
      <c r="E14" s="149"/>
      <c r="F14" s="149"/>
      <c r="G14" s="4"/>
      <c r="H14" s="5"/>
    </row>
    <row r="15" spans="1:8" x14ac:dyDescent="0.2">
      <c r="A15" s="151"/>
      <c r="B15" s="150"/>
      <c r="C15" s="150"/>
      <c r="D15" s="150"/>
      <c r="E15" s="150"/>
      <c r="F15" s="150"/>
      <c r="G15" s="4"/>
      <c r="H15" s="5"/>
    </row>
    <row r="16" spans="1:8" x14ac:dyDescent="0.2">
      <c r="A16" s="151"/>
      <c r="B16" s="127"/>
      <c r="C16" s="127"/>
      <c r="D16" s="127"/>
      <c r="E16" s="127"/>
      <c r="F16" s="127"/>
      <c r="G16" s="4"/>
      <c r="H16" s="5"/>
    </row>
    <row r="17" spans="1:8" x14ac:dyDescent="0.2">
      <c r="A17" s="151"/>
      <c r="B17" s="149"/>
      <c r="C17" s="149"/>
      <c r="D17" s="149"/>
      <c r="E17" s="149"/>
      <c r="F17" s="149"/>
      <c r="G17" s="4"/>
      <c r="H17" s="5"/>
    </row>
    <row r="18" spans="1:8" x14ac:dyDescent="0.2">
      <c r="A18" s="151"/>
      <c r="B18" s="150"/>
      <c r="C18" s="150"/>
      <c r="D18" s="150"/>
      <c r="E18" s="150"/>
      <c r="F18" s="150"/>
      <c r="G18" s="4"/>
      <c r="H18" s="5"/>
    </row>
    <row r="19" spans="1:8" x14ac:dyDescent="0.2">
      <c r="A19" s="151"/>
      <c r="B19" s="127"/>
      <c r="C19" s="127"/>
      <c r="D19" s="127"/>
      <c r="E19" s="127"/>
      <c r="F19" s="127"/>
      <c r="G19" s="4"/>
      <c r="H19" s="5"/>
    </row>
    <row r="20" spans="1:8" x14ac:dyDescent="0.2">
      <c r="A20" s="151"/>
      <c r="B20" s="149"/>
      <c r="C20" s="149"/>
      <c r="D20" s="149"/>
      <c r="E20" s="149"/>
      <c r="F20" s="149"/>
      <c r="G20" s="4"/>
      <c r="H20" s="5"/>
    </row>
    <row r="21" spans="1:8" x14ac:dyDescent="0.2">
      <c r="A21" s="151"/>
      <c r="B21" s="150"/>
      <c r="C21" s="150"/>
      <c r="D21" s="150"/>
      <c r="E21" s="150"/>
      <c r="F21" s="150"/>
      <c r="G21" s="4"/>
      <c r="H21" s="5"/>
    </row>
    <row r="22" spans="1:8" x14ac:dyDescent="0.2">
      <c r="A22" s="151"/>
      <c r="B22" s="127"/>
      <c r="C22" s="127"/>
      <c r="D22" s="127"/>
      <c r="E22" s="127"/>
      <c r="F22" s="127"/>
      <c r="G22" s="4"/>
      <c r="H22" s="5"/>
    </row>
    <row r="23" spans="1:8" x14ac:dyDescent="0.2">
      <c r="A23" s="151"/>
      <c r="B23" s="149"/>
      <c r="C23" s="149"/>
      <c r="D23" s="149"/>
      <c r="E23" s="149"/>
      <c r="F23" s="149"/>
      <c r="G23" s="4"/>
      <c r="H23" s="5"/>
    </row>
    <row r="24" spans="1:8" x14ac:dyDescent="0.2">
      <c r="A24" s="151"/>
      <c r="B24" s="150"/>
      <c r="C24" s="150"/>
      <c r="D24" s="150"/>
      <c r="E24" s="150"/>
      <c r="F24" s="150"/>
      <c r="G24" s="4"/>
      <c r="H24" s="5"/>
    </row>
    <row r="25" spans="1:8" x14ac:dyDescent="0.2">
      <c r="A25" s="151"/>
      <c r="B25" s="127"/>
      <c r="C25" s="127"/>
      <c r="D25" s="127"/>
      <c r="E25" s="127"/>
      <c r="F25" s="127"/>
      <c r="G25" s="4"/>
      <c r="H25" s="5"/>
    </row>
    <row r="26" spans="1:8" x14ac:dyDescent="0.2">
      <c r="A26" s="151"/>
      <c r="B26" s="149"/>
      <c r="C26" s="149"/>
      <c r="D26" s="149"/>
      <c r="E26" s="149"/>
      <c r="F26" s="149"/>
      <c r="G26" s="4"/>
      <c r="H26" s="5"/>
    </row>
    <row r="27" spans="1:8" x14ac:dyDescent="0.2">
      <c r="A27" s="151"/>
      <c r="B27" s="150"/>
      <c r="C27" s="150"/>
      <c r="D27" s="150"/>
      <c r="E27" s="150"/>
      <c r="F27" s="150"/>
      <c r="G27" s="4"/>
      <c r="H27" s="5"/>
    </row>
    <row r="28" spans="1:8" x14ac:dyDescent="0.2">
      <c r="A28" s="151"/>
      <c r="B28" s="127"/>
      <c r="C28" s="127"/>
      <c r="D28" s="127"/>
      <c r="E28" s="127"/>
      <c r="F28" s="127"/>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54"/>
      <c r="C1" s="155"/>
      <c r="D1" s="155"/>
      <c r="E1" s="155"/>
      <c r="F1" s="155"/>
      <c r="G1" s="155"/>
      <c r="H1" s="155"/>
      <c r="I1" s="155"/>
      <c r="J1" s="156"/>
    </row>
    <row r="2" spans="1:10" ht="30" customHeight="1" x14ac:dyDescent="0.2">
      <c r="A2" s="29" t="s">
        <v>46</v>
      </c>
      <c r="B2" s="63"/>
      <c r="C2" s="47" t="s">
        <v>47</v>
      </c>
      <c r="D2" s="64"/>
      <c r="E2" s="163" t="s">
        <v>48</v>
      </c>
      <c r="F2" s="163"/>
      <c r="G2" s="164"/>
      <c r="H2" s="164"/>
      <c r="I2" s="36"/>
      <c r="J2" s="37"/>
    </row>
    <row r="3" spans="1:10" ht="30" customHeight="1" x14ac:dyDescent="0.2">
      <c r="A3" s="20" t="s">
        <v>94</v>
      </c>
      <c r="B3" s="63"/>
      <c r="C3" s="162"/>
      <c r="D3" s="137"/>
      <c r="E3" s="137"/>
      <c r="F3" s="137"/>
      <c r="G3" s="137"/>
      <c r="H3" s="137"/>
      <c r="I3" s="137"/>
      <c r="J3" s="138"/>
    </row>
    <row r="4" spans="1:10" ht="30" customHeight="1" x14ac:dyDescent="0.2">
      <c r="A4" s="20" t="s">
        <v>51</v>
      </c>
      <c r="B4" s="63"/>
      <c r="C4" s="47" t="s">
        <v>47</v>
      </c>
      <c r="D4" s="64"/>
      <c r="E4" s="163" t="s">
        <v>48</v>
      </c>
      <c r="F4" s="163"/>
      <c r="G4" s="164"/>
      <c r="H4" s="164"/>
      <c r="I4" s="36"/>
      <c r="J4" s="37"/>
    </row>
    <row r="5" spans="1:10" ht="30" customHeight="1" x14ac:dyDescent="0.2">
      <c r="A5" s="20" t="s">
        <v>52</v>
      </c>
      <c r="B5" s="154"/>
      <c r="C5" s="155"/>
      <c r="D5" s="155"/>
      <c r="E5" s="155"/>
      <c r="F5" s="155"/>
      <c r="G5" s="155"/>
      <c r="H5" s="155"/>
      <c r="I5" s="155"/>
      <c r="J5" s="156"/>
    </row>
    <row r="6" spans="1:10" ht="24.95" customHeight="1" x14ac:dyDescent="0.2">
      <c r="A6" s="159" t="s">
        <v>95</v>
      </c>
      <c r="B6" s="160"/>
      <c r="C6" s="160"/>
      <c r="D6" s="160"/>
      <c r="E6" s="160"/>
      <c r="F6" s="160"/>
      <c r="G6" s="160"/>
      <c r="H6" s="160"/>
      <c r="I6" s="160"/>
      <c r="J6" s="161"/>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51"/>
      <c r="B8" s="4"/>
      <c r="C8" s="4"/>
      <c r="D8" s="5"/>
      <c r="E8" s="4"/>
      <c r="F8" s="4"/>
      <c r="G8" s="4"/>
      <c r="H8" s="4"/>
      <c r="I8" s="4"/>
      <c r="J8" s="4"/>
    </row>
    <row r="9" spans="1:10" x14ac:dyDescent="0.2">
      <c r="A9" s="151"/>
      <c r="B9" s="4"/>
      <c r="C9" s="4"/>
      <c r="D9" s="5"/>
      <c r="E9" s="4"/>
      <c r="F9" s="4"/>
      <c r="G9" s="4"/>
      <c r="H9" s="4"/>
      <c r="I9" s="4"/>
      <c r="J9" s="4"/>
    </row>
    <row r="10" spans="1:10" x14ac:dyDescent="0.2">
      <c r="A10" s="151"/>
      <c r="B10" s="4"/>
      <c r="C10" s="4"/>
      <c r="D10" s="5"/>
      <c r="E10" s="4"/>
      <c r="F10" s="4"/>
      <c r="G10" s="4"/>
      <c r="H10" s="4"/>
      <c r="I10" s="4"/>
      <c r="J10" s="4"/>
    </row>
    <row r="11" spans="1:10" x14ac:dyDescent="0.2">
      <c r="A11" s="151"/>
      <c r="B11" s="4"/>
      <c r="C11" s="4"/>
      <c r="D11" s="5"/>
      <c r="E11" s="4"/>
      <c r="F11" s="4"/>
      <c r="G11" s="4"/>
      <c r="H11" s="4"/>
      <c r="I11" s="4"/>
      <c r="J11" s="4"/>
    </row>
    <row r="12" spans="1:10" x14ac:dyDescent="0.2">
      <c r="A12" s="151"/>
      <c r="B12" s="4"/>
      <c r="C12" s="4"/>
      <c r="D12" s="5"/>
      <c r="E12" s="4"/>
      <c r="F12" s="4"/>
      <c r="G12" s="4"/>
      <c r="H12" s="4"/>
      <c r="I12" s="4"/>
      <c r="J12" s="4"/>
    </row>
    <row r="13" spans="1:10" x14ac:dyDescent="0.2">
      <c r="A13" s="151"/>
      <c r="B13" s="4"/>
      <c r="C13" s="4"/>
      <c r="D13" s="5"/>
      <c r="E13" s="4"/>
      <c r="F13" s="4"/>
      <c r="G13" s="4"/>
      <c r="H13" s="4"/>
      <c r="I13" s="4"/>
      <c r="J13" s="4"/>
    </row>
    <row r="14" spans="1:10" x14ac:dyDescent="0.2">
      <c r="A14" s="151"/>
      <c r="B14" s="4"/>
      <c r="C14" s="4"/>
      <c r="D14" s="5"/>
      <c r="E14" s="4"/>
      <c r="F14" s="4"/>
      <c r="G14" s="4"/>
      <c r="H14" s="4"/>
      <c r="I14" s="4"/>
      <c r="J14" s="4"/>
    </row>
    <row r="15" spans="1:10" x14ac:dyDescent="0.2">
      <c r="A15" s="151"/>
      <c r="B15" s="4"/>
      <c r="C15" s="4"/>
      <c r="D15" s="5"/>
      <c r="E15" s="4"/>
      <c r="F15" s="4"/>
      <c r="G15" s="4"/>
      <c r="H15" s="4"/>
      <c r="I15" s="4"/>
      <c r="J15" s="4"/>
    </row>
    <row r="16" spans="1:10" x14ac:dyDescent="0.2">
      <c r="A16" s="151"/>
      <c r="B16" s="4"/>
      <c r="C16" s="4"/>
      <c r="D16" s="5"/>
      <c r="E16" s="4"/>
      <c r="F16" s="4"/>
      <c r="G16" s="4"/>
      <c r="H16" s="4"/>
      <c r="I16" s="4"/>
      <c r="J16" s="4"/>
    </row>
    <row r="17" spans="1:10" x14ac:dyDescent="0.2">
      <c r="A17" s="151"/>
      <c r="B17" s="4"/>
      <c r="C17" s="4"/>
      <c r="D17" s="5"/>
      <c r="E17" s="4"/>
      <c r="F17" s="4"/>
      <c r="G17" s="4"/>
      <c r="H17" s="4"/>
      <c r="I17" s="4"/>
      <c r="J17" s="4"/>
    </row>
    <row r="18" spans="1:10" x14ac:dyDescent="0.2">
      <c r="A18" s="151"/>
      <c r="B18" s="4"/>
      <c r="C18" s="4"/>
      <c r="D18" s="5"/>
      <c r="E18" s="4"/>
      <c r="F18" s="4"/>
      <c r="G18" s="4"/>
      <c r="H18" s="4"/>
      <c r="I18" s="4"/>
      <c r="J18" s="4"/>
    </row>
    <row r="19" spans="1:10" x14ac:dyDescent="0.2">
      <c r="A19" s="151"/>
      <c r="B19" s="4"/>
      <c r="C19" s="4"/>
      <c r="D19" s="5"/>
      <c r="E19" s="4"/>
      <c r="F19" s="4"/>
      <c r="G19" s="4"/>
      <c r="H19" s="4"/>
      <c r="I19" s="4"/>
      <c r="J19" s="4"/>
    </row>
    <row r="20" spans="1:10" x14ac:dyDescent="0.2">
      <c r="A20" s="151"/>
      <c r="B20" s="4"/>
      <c r="C20" s="4"/>
      <c r="D20" s="5"/>
      <c r="E20" s="4"/>
      <c r="F20" s="4"/>
      <c r="G20" s="4"/>
      <c r="H20" s="4"/>
      <c r="I20" s="4"/>
      <c r="J20" s="4"/>
    </row>
    <row r="21" spans="1:10" x14ac:dyDescent="0.2">
      <c r="A21" s="151"/>
      <c r="B21" s="4"/>
      <c r="C21" s="4"/>
      <c r="D21" s="5"/>
      <c r="E21" s="4"/>
      <c r="F21" s="4"/>
      <c r="G21" s="4"/>
      <c r="H21" s="4"/>
      <c r="I21" s="4"/>
      <c r="J21" s="4"/>
    </row>
    <row r="22" spans="1:10" x14ac:dyDescent="0.2">
      <c r="A22" s="151"/>
      <c r="B22" s="4"/>
      <c r="C22" s="4"/>
      <c r="D22" s="5"/>
      <c r="E22" s="4"/>
      <c r="F22" s="4"/>
      <c r="G22" s="4"/>
      <c r="H22" s="4"/>
      <c r="I22" s="4"/>
      <c r="J22" s="4"/>
    </row>
    <row r="23" spans="1:10" x14ac:dyDescent="0.2">
      <c r="A23" s="151"/>
      <c r="B23" s="4"/>
      <c r="C23" s="4"/>
      <c r="D23" s="5"/>
      <c r="E23" s="4"/>
      <c r="F23" s="4"/>
      <c r="G23" s="4"/>
      <c r="H23" s="4"/>
      <c r="I23" s="4"/>
      <c r="J23" s="4"/>
    </row>
    <row r="24" spans="1:10" x14ac:dyDescent="0.2">
      <c r="A24" s="151"/>
      <c r="B24" s="4"/>
      <c r="C24" s="4"/>
      <c r="D24" s="5"/>
      <c r="E24" s="4"/>
      <c r="F24" s="4"/>
      <c r="G24" s="4"/>
      <c r="H24" s="4"/>
      <c r="I24" s="4"/>
      <c r="J24" s="4"/>
    </row>
    <row r="25" spans="1:10" x14ac:dyDescent="0.2">
      <c r="A25" s="151"/>
      <c r="B25" s="4"/>
      <c r="C25" s="4"/>
      <c r="D25" s="5"/>
      <c r="E25" s="4"/>
      <c r="F25" s="4"/>
      <c r="G25" s="4"/>
      <c r="H25" s="4"/>
      <c r="I25" s="4"/>
      <c r="J25" s="4"/>
    </row>
    <row r="26" spans="1:10" x14ac:dyDescent="0.2">
      <c r="A26" s="151"/>
      <c r="B26" s="4"/>
      <c r="C26" s="4"/>
      <c r="D26" s="5"/>
      <c r="E26" s="4"/>
      <c r="F26" s="4"/>
      <c r="G26" s="4"/>
      <c r="H26" s="4"/>
      <c r="I26" s="4"/>
      <c r="J26" s="4"/>
    </row>
    <row r="27" spans="1:10" x14ac:dyDescent="0.2">
      <c r="A27" s="151"/>
      <c r="B27" s="4"/>
      <c r="C27" s="4"/>
      <c r="D27" s="5"/>
      <c r="E27" s="4"/>
      <c r="F27" s="4"/>
      <c r="G27" s="4"/>
      <c r="H27" s="4"/>
      <c r="I27" s="4"/>
      <c r="J27" s="4"/>
    </row>
    <row r="28" spans="1:10" x14ac:dyDescent="0.2">
      <c r="A28" s="151"/>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23"/>
  <sheetViews>
    <sheetView tabSelected="1" topLeftCell="A44" zoomScale="85" zoomScaleNormal="85" zoomScaleSheetLayoutView="85" workbookViewId="0">
      <selection activeCell="C63" sqref="C63:D64"/>
    </sheetView>
  </sheetViews>
  <sheetFormatPr defaultColWidth="9.140625" defaultRowHeight="15" x14ac:dyDescent="0.25"/>
  <cols>
    <col min="1" max="1" width="13.28515625" style="70" customWidth="1"/>
    <col min="2" max="2" width="40" style="70" customWidth="1"/>
    <col min="3" max="3" width="38" style="71" customWidth="1"/>
    <col min="4" max="4" width="45" style="72" customWidth="1"/>
    <col min="5" max="5" width="49" style="72" customWidth="1"/>
    <col min="6" max="6" width="53.42578125" style="70" customWidth="1"/>
    <col min="7" max="7" width="40.85546875" style="70" customWidth="1"/>
    <col min="8" max="8" width="40.140625" style="70" customWidth="1"/>
    <col min="9" max="9" width="38.28515625" style="105" customWidth="1"/>
    <col min="10" max="10" width="33.85546875" style="70" customWidth="1"/>
    <col min="11" max="11" width="32.7109375" style="70" customWidth="1"/>
    <col min="12" max="12" width="34.140625" style="70" customWidth="1"/>
    <col min="13" max="13" width="60.42578125" style="70" customWidth="1"/>
    <col min="14" max="16384" width="9.140625" style="70"/>
  </cols>
  <sheetData>
    <row r="1" spans="1:25" ht="15.75" thickBot="1" x14ac:dyDescent="0.3"/>
    <row r="2" spans="1:25" ht="58.5" customHeight="1" thickBot="1" x14ac:dyDescent="0.3">
      <c r="A2" s="199" t="s">
        <v>178</v>
      </c>
      <c r="B2" s="200"/>
      <c r="C2" s="200"/>
      <c r="D2" s="200"/>
      <c r="E2" s="200"/>
      <c r="F2" s="200"/>
      <c r="G2" s="200"/>
      <c r="H2" s="200"/>
      <c r="I2" s="200"/>
      <c r="J2" s="200"/>
      <c r="K2" s="200"/>
      <c r="L2" s="200"/>
      <c r="M2" s="201"/>
    </row>
    <row r="3" spans="1:25" ht="58.5" customHeight="1" thickBot="1" x14ac:dyDescent="0.3">
      <c r="A3" s="185" t="s">
        <v>164</v>
      </c>
      <c r="B3" s="186"/>
      <c r="C3" s="187" t="s">
        <v>222</v>
      </c>
      <c r="D3" s="188"/>
      <c r="E3" s="73" t="s">
        <v>171</v>
      </c>
      <c r="F3" s="188" t="s">
        <v>382</v>
      </c>
      <c r="G3" s="188"/>
      <c r="H3" s="73" t="s">
        <v>167</v>
      </c>
      <c r="I3" s="189" t="s">
        <v>381</v>
      </c>
      <c r="J3" s="190"/>
      <c r="K3" s="74" t="s">
        <v>165</v>
      </c>
      <c r="L3" s="187" t="s">
        <v>384</v>
      </c>
      <c r="M3" s="191"/>
    </row>
    <row r="4" spans="1:25" ht="69" customHeight="1" thickBot="1" x14ac:dyDescent="0.3">
      <c r="A4" s="75" t="s">
        <v>101</v>
      </c>
      <c r="B4" s="76" t="s">
        <v>172</v>
      </c>
      <c r="C4" s="76" t="s">
        <v>58</v>
      </c>
      <c r="D4" s="77" t="s">
        <v>162</v>
      </c>
      <c r="E4" s="77" t="s">
        <v>163</v>
      </c>
      <c r="F4" s="77" t="s">
        <v>102</v>
      </c>
      <c r="G4" s="77" t="s">
        <v>161</v>
      </c>
      <c r="H4" s="78" t="s">
        <v>383</v>
      </c>
      <c r="I4" s="79" t="s">
        <v>158</v>
      </c>
      <c r="J4" s="80" t="s">
        <v>159</v>
      </c>
      <c r="K4" s="80" t="s">
        <v>160</v>
      </c>
      <c r="L4" s="80" t="s">
        <v>156</v>
      </c>
      <c r="M4" s="81" t="s">
        <v>157</v>
      </c>
    </row>
    <row r="5" spans="1:25" s="92" customFormat="1" ht="29.25" customHeight="1" x14ac:dyDescent="0.2">
      <c r="A5" s="181" t="s">
        <v>179</v>
      </c>
      <c r="B5" s="181" t="s">
        <v>196</v>
      </c>
      <c r="C5" s="178" t="s">
        <v>205</v>
      </c>
      <c r="D5" s="169" t="s">
        <v>223</v>
      </c>
      <c r="E5" s="173" t="s">
        <v>237</v>
      </c>
      <c r="F5" s="94" t="s">
        <v>239</v>
      </c>
      <c r="G5" s="98" t="s">
        <v>264</v>
      </c>
      <c r="H5" s="104">
        <v>1</v>
      </c>
      <c r="I5" s="106">
        <v>0</v>
      </c>
      <c r="J5" s="202">
        <v>0</v>
      </c>
      <c r="K5" s="204"/>
      <c r="L5" s="166" t="s">
        <v>176</v>
      </c>
      <c r="M5" s="166" t="s">
        <v>391</v>
      </c>
      <c r="Y5" s="93" t="s">
        <v>173</v>
      </c>
    </row>
    <row r="6" spans="1:25" s="92" customFormat="1" ht="29.25" customHeight="1" x14ac:dyDescent="0.2">
      <c r="A6" s="181"/>
      <c r="B6" s="181"/>
      <c r="C6" s="179"/>
      <c r="D6" s="170"/>
      <c r="E6" s="174"/>
      <c r="F6" s="95" t="s">
        <v>240</v>
      </c>
      <c r="G6" s="98" t="s">
        <v>264</v>
      </c>
      <c r="H6" s="98"/>
      <c r="I6" s="107">
        <v>0</v>
      </c>
      <c r="J6" s="202"/>
      <c r="K6" s="205"/>
      <c r="L6" s="166"/>
      <c r="M6" s="166"/>
      <c r="Y6" s="93" t="s">
        <v>174</v>
      </c>
    </row>
    <row r="7" spans="1:25" s="92" customFormat="1" ht="29.25" customHeight="1" x14ac:dyDescent="0.2">
      <c r="A7" s="181"/>
      <c r="B7" s="181"/>
      <c r="C7" s="180"/>
      <c r="D7" s="171"/>
      <c r="E7" s="175"/>
      <c r="F7" s="95"/>
      <c r="G7" s="98"/>
      <c r="H7" s="98"/>
      <c r="I7" s="108"/>
      <c r="J7" s="203"/>
      <c r="K7" s="206"/>
      <c r="L7" s="167"/>
      <c r="M7" s="167"/>
      <c r="Y7" s="93" t="s">
        <v>175</v>
      </c>
    </row>
    <row r="8" spans="1:25" s="92" customFormat="1" ht="29.25" customHeight="1" x14ac:dyDescent="0.2">
      <c r="A8" s="181" t="s">
        <v>180</v>
      </c>
      <c r="B8" s="181" t="s">
        <v>196</v>
      </c>
      <c r="C8" s="178" t="s">
        <v>206</v>
      </c>
      <c r="D8" s="169" t="s">
        <v>224</v>
      </c>
      <c r="E8" s="173" t="s">
        <v>238</v>
      </c>
      <c r="F8" s="94" t="s">
        <v>241</v>
      </c>
      <c r="G8" s="99" t="s">
        <v>265</v>
      </c>
      <c r="H8" s="99">
        <v>14000</v>
      </c>
      <c r="I8" s="109">
        <v>19568</v>
      </c>
      <c r="J8" s="176">
        <v>165000</v>
      </c>
      <c r="K8" s="207"/>
      <c r="L8" s="166" t="s">
        <v>173</v>
      </c>
      <c r="M8" s="168" t="s">
        <v>392</v>
      </c>
      <c r="Y8" s="93" t="s">
        <v>176</v>
      </c>
    </row>
    <row r="9" spans="1:25" s="92" customFormat="1" ht="29.25" customHeight="1" x14ac:dyDescent="0.2">
      <c r="A9" s="181"/>
      <c r="B9" s="181"/>
      <c r="C9" s="179"/>
      <c r="D9" s="170"/>
      <c r="E9" s="174"/>
      <c r="F9" s="95" t="s">
        <v>242</v>
      </c>
      <c r="G9" s="99" t="s">
        <v>266</v>
      </c>
      <c r="H9" s="99">
        <v>1200000</v>
      </c>
      <c r="I9" s="109">
        <v>795000</v>
      </c>
      <c r="J9" s="176"/>
      <c r="K9" s="207"/>
      <c r="L9" s="166"/>
      <c r="M9" s="166"/>
      <c r="Y9" s="93" t="s">
        <v>177</v>
      </c>
    </row>
    <row r="10" spans="1:25" s="92" customFormat="1" ht="29.25" customHeight="1" x14ac:dyDescent="0.2">
      <c r="A10" s="181"/>
      <c r="B10" s="181"/>
      <c r="C10" s="180"/>
      <c r="D10" s="171"/>
      <c r="E10" s="175"/>
      <c r="F10" s="95" t="s">
        <v>243</v>
      </c>
      <c r="G10" s="98" t="s">
        <v>267</v>
      </c>
      <c r="H10" s="98">
        <v>5</v>
      </c>
      <c r="I10" s="107">
        <v>5</v>
      </c>
      <c r="J10" s="177"/>
      <c r="K10" s="207"/>
      <c r="L10" s="167"/>
      <c r="M10" s="167"/>
    </row>
    <row r="11" spans="1:25" s="92" customFormat="1" ht="29.25" customHeight="1" x14ac:dyDescent="0.2">
      <c r="A11" s="181" t="s">
        <v>181</v>
      </c>
      <c r="B11" s="181" t="s">
        <v>197</v>
      </c>
      <c r="C11" s="178" t="s">
        <v>207</v>
      </c>
      <c r="D11" s="169" t="s">
        <v>361</v>
      </c>
      <c r="E11" s="173" t="s">
        <v>238</v>
      </c>
      <c r="F11" s="96" t="s">
        <v>244</v>
      </c>
      <c r="G11" s="98" t="s">
        <v>264</v>
      </c>
      <c r="H11" s="98">
        <v>4</v>
      </c>
      <c r="I11" s="107">
        <v>1</v>
      </c>
      <c r="J11" s="176">
        <v>1199024.94</v>
      </c>
      <c r="K11" s="168"/>
      <c r="L11" s="166" t="s">
        <v>174</v>
      </c>
      <c r="M11" s="168" t="s">
        <v>386</v>
      </c>
    </row>
    <row r="12" spans="1:25" s="92" customFormat="1" ht="44.25" customHeight="1" x14ac:dyDescent="0.2">
      <c r="A12" s="181"/>
      <c r="B12" s="181"/>
      <c r="C12" s="179"/>
      <c r="D12" s="170"/>
      <c r="E12" s="174"/>
      <c r="F12" s="95" t="s">
        <v>245</v>
      </c>
      <c r="G12" s="98" t="s">
        <v>268</v>
      </c>
      <c r="H12" s="98">
        <v>5</v>
      </c>
      <c r="I12" s="107">
        <v>2</v>
      </c>
      <c r="J12" s="176"/>
      <c r="K12" s="166"/>
      <c r="L12" s="166"/>
      <c r="M12" s="166"/>
    </row>
    <row r="13" spans="1:25" s="92" customFormat="1" ht="138" customHeight="1" x14ac:dyDescent="0.2">
      <c r="A13" s="181"/>
      <c r="B13" s="181"/>
      <c r="C13" s="180"/>
      <c r="D13" s="171"/>
      <c r="E13" s="175"/>
      <c r="F13" s="95"/>
      <c r="G13" s="98"/>
      <c r="H13" s="98"/>
      <c r="I13" s="107"/>
      <c r="J13" s="177"/>
      <c r="K13" s="167"/>
      <c r="L13" s="167"/>
      <c r="M13" s="167"/>
    </row>
    <row r="14" spans="1:25" s="92" customFormat="1" ht="29.25" customHeight="1" x14ac:dyDescent="0.2">
      <c r="A14" s="181" t="s">
        <v>182</v>
      </c>
      <c r="B14" s="181" t="s">
        <v>198</v>
      </c>
      <c r="C14" s="178" t="s">
        <v>208</v>
      </c>
      <c r="D14" s="169" t="s">
        <v>225</v>
      </c>
      <c r="E14" s="173" t="s">
        <v>238</v>
      </c>
      <c r="F14" s="95" t="s">
        <v>246</v>
      </c>
      <c r="G14" s="98" t="s">
        <v>264</v>
      </c>
      <c r="H14" s="98">
        <v>1</v>
      </c>
      <c r="I14" s="107">
        <v>1</v>
      </c>
      <c r="J14" s="176">
        <v>214021.45</v>
      </c>
      <c r="K14" s="168"/>
      <c r="L14" s="166" t="s">
        <v>174</v>
      </c>
      <c r="M14" s="168" t="s">
        <v>387</v>
      </c>
    </row>
    <row r="15" spans="1:25" s="92" customFormat="1" ht="29.25" customHeight="1" x14ac:dyDescent="0.2">
      <c r="A15" s="181"/>
      <c r="B15" s="181"/>
      <c r="C15" s="179"/>
      <c r="D15" s="170"/>
      <c r="E15" s="174"/>
      <c r="F15" s="95"/>
      <c r="G15" s="98"/>
      <c r="H15" s="98"/>
      <c r="I15" s="107"/>
      <c r="J15" s="176"/>
      <c r="K15" s="166"/>
      <c r="L15" s="166"/>
      <c r="M15" s="166"/>
    </row>
    <row r="16" spans="1:25" s="92" customFormat="1" ht="28.5" customHeight="1" x14ac:dyDescent="0.2">
      <c r="A16" s="181"/>
      <c r="B16" s="181"/>
      <c r="C16" s="180"/>
      <c r="D16" s="171"/>
      <c r="E16" s="175"/>
      <c r="F16" s="97"/>
      <c r="G16" s="98"/>
      <c r="H16" s="98"/>
      <c r="I16" s="107"/>
      <c r="J16" s="177"/>
      <c r="K16" s="167"/>
      <c r="L16" s="167"/>
      <c r="M16" s="167"/>
    </row>
    <row r="17" spans="1:13" s="92" customFormat="1" ht="29.25" customHeight="1" x14ac:dyDescent="0.2">
      <c r="A17" s="178" t="s">
        <v>183</v>
      </c>
      <c r="B17" s="181" t="s">
        <v>198</v>
      </c>
      <c r="C17" s="178" t="s">
        <v>209</v>
      </c>
      <c r="D17" s="169" t="s">
        <v>226</v>
      </c>
      <c r="E17" s="173" t="s">
        <v>238</v>
      </c>
      <c r="F17" s="94" t="s">
        <v>247</v>
      </c>
      <c r="G17" s="98" t="s">
        <v>269</v>
      </c>
      <c r="H17" s="98">
        <v>50</v>
      </c>
      <c r="I17" s="107">
        <v>50</v>
      </c>
      <c r="J17" s="176">
        <v>174043.93</v>
      </c>
      <c r="K17" s="168"/>
      <c r="L17" s="166" t="s">
        <v>174</v>
      </c>
      <c r="M17" s="168" t="s">
        <v>393</v>
      </c>
    </row>
    <row r="18" spans="1:13" s="92" customFormat="1" ht="29.25" customHeight="1" x14ac:dyDescent="0.2">
      <c r="A18" s="179"/>
      <c r="B18" s="181"/>
      <c r="C18" s="179"/>
      <c r="D18" s="170"/>
      <c r="E18" s="174"/>
      <c r="F18" s="95" t="s">
        <v>248</v>
      </c>
      <c r="G18" s="98" t="s">
        <v>269</v>
      </c>
      <c r="H18" s="98">
        <v>70</v>
      </c>
      <c r="I18" s="107">
        <v>39</v>
      </c>
      <c r="J18" s="176"/>
      <c r="K18" s="166"/>
      <c r="L18" s="166"/>
      <c r="M18" s="166"/>
    </row>
    <row r="19" spans="1:13" s="92" customFormat="1" ht="29.25" customHeight="1" x14ac:dyDescent="0.2">
      <c r="A19" s="180"/>
      <c r="B19" s="181"/>
      <c r="C19" s="180"/>
      <c r="D19" s="171"/>
      <c r="E19" s="175"/>
      <c r="F19" s="95" t="s">
        <v>249</v>
      </c>
      <c r="G19" s="98" t="s">
        <v>270</v>
      </c>
      <c r="H19" s="98">
        <v>23</v>
      </c>
      <c r="I19" s="107">
        <v>23</v>
      </c>
      <c r="J19" s="177"/>
      <c r="K19" s="167"/>
      <c r="L19" s="167"/>
      <c r="M19" s="167"/>
    </row>
    <row r="20" spans="1:13" s="92" customFormat="1" ht="29.25" customHeight="1" x14ac:dyDescent="0.2">
      <c r="A20" s="178" t="s">
        <v>184</v>
      </c>
      <c r="B20" s="181" t="s">
        <v>198</v>
      </c>
      <c r="C20" s="178" t="s">
        <v>210</v>
      </c>
      <c r="D20" s="169" t="s">
        <v>227</v>
      </c>
      <c r="E20" s="173" t="s">
        <v>238</v>
      </c>
      <c r="F20" s="96" t="s">
        <v>250</v>
      </c>
      <c r="G20" s="98" t="s">
        <v>269</v>
      </c>
      <c r="H20" s="98">
        <v>50</v>
      </c>
      <c r="I20" s="107">
        <v>50</v>
      </c>
      <c r="J20" s="176">
        <v>17086.71</v>
      </c>
      <c r="K20" s="168"/>
      <c r="L20" s="166" t="s">
        <v>173</v>
      </c>
      <c r="M20" s="168" t="s">
        <v>362</v>
      </c>
    </row>
    <row r="21" spans="1:13" s="92" customFormat="1" ht="29.25" customHeight="1" x14ac:dyDescent="0.2">
      <c r="A21" s="179"/>
      <c r="B21" s="181"/>
      <c r="C21" s="179"/>
      <c r="D21" s="170"/>
      <c r="E21" s="174"/>
      <c r="F21" s="95"/>
      <c r="G21" s="98"/>
      <c r="H21" s="98"/>
      <c r="I21" s="107"/>
      <c r="J21" s="176"/>
      <c r="K21" s="166"/>
      <c r="L21" s="166"/>
      <c r="M21" s="166"/>
    </row>
    <row r="22" spans="1:13" s="92" customFormat="1" ht="29.25" customHeight="1" x14ac:dyDescent="0.2">
      <c r="A22" s="180"/>
      <c r="B22" s="181"/>
      <c r="C22" s="180"/>
      <c r="D22" s="171"/>
      <c r="E22" s="175"/>
      <c r="F22" s="95"/>
      <c r="G22" s="98"/>
      <c r="H22" s="98"/>
      <c r="I22" s="107"/>
      <c r="J22" s="177"/>
      <c r="K22" s="167"/>
      <c r="L22" s="167"/>
      <c r="M22" s="167"/>
    </row>
    <row r="23" spans="1:13" s="92" customFormat="1" ht="29.25" customHeight="1" x14ac:dyDescent="0.2">
      <c r="A23" s="181" t="s">
        <v>185</v>
      </c>
      <c r="B23" s="181" t="s">
        <v>199</v>
      </c>
      <c r="C23" s="178" t="s">
        <v>211</v>
      </c>
      <c r="D23" s="169" t="s">
        <v>363</v>
      </c>
      <c r="E23" s="173" t="s">
        <v>238</v>
      </c>
      <c r="F23" s="94" t="s">
        <v>251</v>
      </c>
      <c r="G23" s="98" t="s">
        <v>271</v>
      </c>
      <c r="H23" s="98">
        <v>12</v>
      </c>
      <c r="I23" s="107">
        <v>2</v>
      </c>
      <c r="J23" s="176">
        <v>517090.02</v>
      </c>
      <c r="K23" s="168"/>
      <c r="L23" s="166" t="s">
        <v>174</v>
      </c>
      <c r="M23" s="168" t="s">
        <v>394</v>
      </c>
    </row>
    <row r="24" spans="1:13" s="92" customFormat="1" ht="50.25" customHeight="1" x14ac:dyDescent="0.2">
      <c r="A24" s="181"/>
      <c r="B24" s="181"/>
      <c r="C24" s="179"/>
      <c r="D24" s="170"/>
      <c r="E24" s="174"/>
      <c r="F24" s="95" t="s">
        <v>252</v>
      </c>
      <c r="G24" s="98" t="s">
        <v>272</v>
      </c>
      <c r="H24" s="98">
        <v>12</v>
      </c>
      <c r="I24" s="107">
        <v>12</v>
      </c>
      <c r="J24" s="176"/>
      <c r="K24" s="166"/>
      <c r="L24" s="166"/>
      <c r="M24" s="166"/>
    </row>
    <row r="25" spans="1:13" s="92" customFormat="1" ht="202.5" customHeight="1" x14ac:dyDescent="0.2">
      <c r="A25" s="181"/>
      <c r="B25" s="181"/>
      <c r="C25" s="180"/>
      <c r="D25" s="171"/>
      <c r="E25" s="175"/>
      <c r="F25" s="95"/>
      <c r="G25" s="98"/>
      <c r="H25" s="98"/>
      <c r="I25" s="107"/>
      <c r="J25" s="177"/>
      <c r="K25" s="167"/>
      <c r="L25" s="167"/>
      <c r="M25" s="167"/>
    </row>
    <row r="26" spans="1:13" s="92" customFormat="1" ht="29.25" customHeight="1" x14ac:dyDescent="0.2">
      <c r="A26" s="198" t="s">
        <v>186</v>
      </c>
      <c r="B26" s="181" t="s">
        <v>200</v>
      </c>
      <c r="C26" s="178" t="s">
        <v>212</v>
      </c>
      <c r="D26" s="169" t="s">
        <v>228</v>
      </c>
      <c r="E26" s="173" t="s">
        <v>238</v>
      </c>
      <c r="F26" s="94" t="s">
        <v>253</v>
      </c>
      <c r="G26" s="98" t="s">
        <v>273</v>
      </c>
      <c r="H26" s="98">
        <v>230</v>
      </c>
      <c r="I26" s="107">
        <v>224</v>
      </c>
      <c r="J26" s="176">
        <v>1658507.51</v>
      </c>
      <c r="K26" s="168"/>
      <c r="L26" s="166" t="s">
        <v>174</v>
      </c>
      <c r="M26" s="168" t="s">
        <v>395</v>
      </c>
    </row>
    <row r="27" spans="1:13" s="92" customFormat="1" ht="29.25" customHeight="1" x14ac:dyDescent="0.2">
      <c r="A27" s="181"/>
      <c r="B27" s="181"/>
      <c r="C27" s="179"/>
      <c r="D27" s="170"/>
      <c r="E27" s="174"/>
      <c r="F27" s="95"/>
      <c r="G27" s="98"/>
      <c r="H27" s="98"/>
      <c r="I27" s="107"/>
      <c r="J27" s="176"/>
      <c r="K27" s="166"/>
      <c r="L27" s="166"/>
      <c r="M27" s="166"/>
    </row>
    <row r="28" spans="1:13" s="92" customFormat="1" ht="84.75" customHeight="1" x14ac:dyDescent="0.2">
      <c r="A28" s="181"/>
      <c r="B28" s="181"/>
      <c r="C28" s="180"/>
      <c r="D28" s="171"/>
      <c r="E28" s="175"/>
      <c r="F28" s="98"/>
      <c r="G28" s="98"/>
      <c r="H28" s="98"/>
      <c r="I28" s="107"/>
      <c r="J28" s="177"/>
      <c r="K28" s="167"/>
      <c r="L28" s="167"/>
      <c r="M28" s="167"/>
    </row>
    <row r="29" spans="1:13" s="92" customFormat="1" ht="29.25" customHeight="1" x14ac:dyDescent="0.2">
      <c r="A29" s="181" t="s">
        <v>187</v>
      </c>
      <c r="B29" s="181" t="s">
        <v>200</v>
      </c>
      <c r="C29" s="178" t="s">
        <v>213</v>
      </c>
      <c r="D29" s="169" t="s">
        <v>229</v>
      </c>
      <c r="E29" s="173" t="s">
        <v>238</v>
      </c>
      <c r="F29" s="94" t="s">
        <v>254</v>
      </c>
      <c r="G29" s="98" t="s">
        <v>274</v>
      </c>
      <c r="H29" s="98">
        <v>417</v>
      </c>
      <c r="I29" s="107">
        <v>410</v>
      </c>
      <c r="J29" s="176">
        <v>122694.49</v>
      </c>
      <c r="K29" s="168"/>
      <c r="L29" s="166" t="s">
        <v>174</v>
      </c>
      <c r="M29" s="168" t="s">
        <v>388</v>
      </c>
    </row>
    <row r="30" spans="1:13" s="92" customFormat="1" ht="29.25" customHeight="1" x14ac:dyDescent="0.2">
      <c r="A30" s="181"/>
      <c r="B30" s="181"/>
      <c r="C30" s="179"/>
      <c r="D30" s="170"/>
      <c r="E30" s="174"/>
      <c r="F30" s="95" t="s">
        <v>255</v>
      </c>
      <c r="G30" s="98" t="s">
        <v>275</v>
      </c>
      <c r="H30" s="98">
        <v>30</v>
      </c>
      <c r="I30" s="107">
        <v>21</v>
      </c>
      <c r="J30" s="176"/>
      <c r="K30" s="166"/>
      <c r="L30" s="166"/>
      <c r="M30" s="166"/>
    </row>
    <row r="31" spans="1:13" s="92" customFormat="1" ht="29.25" customHeight="1" x14ac:dyDescent="0.2">
      <c r="A31" s="181"/>
      <c r="B31" s="181"/>
      <c r="C31" s="180"/>
      <c r="D31" s="171"/>
      <c r="E31" s="175"/>
      <c r="F31" s="95" t="s">
        <v>256</v>
      </c>
      <c r="G31" s="98" t="s">
        <v>270</v>
      </c>
      <c r="H31" s="98">
        <v>20</v>
      </c>
      <c r="I31" s="107">
        <v>21</v>
      </c>
      <c r="J31" s="177"/>
      <c r="K31" s="167"/>
      <c r="L31" s="167"/>
      <c r="M31" s="167"/>
    </row>
    <row r="32" spans="1:13" s="92" customFormat="1" ht="29.25" customHeight="1" x14ac:dyDescent="0.2">
      <c r="A32" s="181" t="s">
        <v>188</v>
      </c>
      <c r="B32" s="181" t="s">
        <v>201</v>
      </c>
      <c r="C32" s="178" t="s">
        <v>214</v>
      </c>
      <c r="D32" s="169" t="s">
        <v>230</v>
      </c>
      <c r="E32" s="173" t="s">
        <v>238</v>
      </c>
      <c r="F32" s="103" t="s">
        <v>257</v>
      </c>
      <c r="G32" s="98" t="s">
        <v>276</v>
      </c>
      <c r="H32" s="98">
        <v>30</v>
      </c>
      <c r="I32" s="107">
        <v>13</v>
      </c>
      <c r="J32" s="176">
        <v>5679.36</v>
      </c>
      <c r="K32" s="168"/>
      <c r="L32" s="166" t="s">
        <v>174</v>
      </c>
      <c r="M32" s="168" t="s">
        <v>389</v>
      </c>
    </row>
    <row r="33" spans="1:13" s="92" customFormat="1" ht="29.25" customHeight="1" x14ac:dyDescent="0.2">
      <c r="A33" s="181"/>
      <c r="B33" s="181"/>
      <c r="C33" s="179"/>
      <c r="D33" s="170"/>
      <c r="E33" s="174"/>
      <c r="F33" s="95"/>
      <c r="G33" s="98"/>
      <c r="H33" s="98"/>
      <c r="I33" s="107"/>
      <c r="J33" s="176"/>
      <c r="K33" s="166"/>
      <c r="L33" s="166"/>
      <c r="M33" s="166"/>
    </row>
    <row r="34" spans="1:13" s="92" customFormat="1" ht="29.25" customHeight="1" x14ac:dyDescent="0.2">
      <c r="A34" s="181"/>
      <c r="B34" s="181"/>
      <c r="C34" s="180"/>
      <c r="D34" s="171"/>
      <c r="E34" s="175"/>
      <c r="F34" s="95"/>
      <c r="G34" s="98"/>
      <c r="H34" s="98"/>
      <c r="I34" s="107"/>
      <c r="J34" s="177"/>
      <c r="K34" s="167"/>
      <c r="L34" s="167"/>
      <c r="M34" s="167"/>
    </row>
    <row r="35" spans="1:13" s="92" customFormat="1" ht="29.25" customHeight="1" x14ac:dyDescent="0.2">
      <c r="A35" s="198" t="s">
        <v>189</v>
      </c>
      <c r="B35" s="181" t="s">
        <v>202</v>
      </c>
      <c r="C35" s="178" t="s">
        <v>215</v>
      </c>
      <c r="D35" s="169" t="s">
        <v>364</v>
      </c>
      <c r="E35" s="173" t="s">
        <v>238</v>
      </c>
      <c r="F35" s="95" t="s">
        <v>258</v>
      </c>
      <c r="G35" s="98" t="s">
        <v>264</v>
      </c>
      <c r="H35" s="98">
        <v>516</v>
      </c>
      <c r="I35" s="107">
        <v>35</v>
      </c>
      <c r="J35" s="176">
        <v>680045.44</v>
      </c>
      <c r="K35" s="168"/>
      <c r="L35" s="166" t="s">
        <v>174</v>
      </c>
      <c r="M35" s="168" t="s">
        <v>396</v>
      </c>
    </row>
    <row r="36" spans="1:13" s="92" customFormat="1" ht="29.25" customHeight="1" x14ac:dyDescent="0.2">
      <c r="A36" s="181"/>
      <c r="B36" s="181"/>
      <c r="C36" s="179"/>
      <c r="D36" s="170"/>
      <c r="E36" s="174"/>
      <c r="F36" s="97"/>
      <c r="G36" s="98"/>
      <c r="H36" s="98"/>
      <c r="I36" s="107"/>
      <c r="J36" s="176"/>
      <c r="K36" s="166"/>
      <c r="L36" s="166"/>
      <c r="M36" s="166"/>
    </row>
    <row r="37" spans="1:13" s="92" customFormat="1" ht="163.5" customHeight="1" x14ac:dyDescent="0.2">
      <c r="A37" s="181"/>
      <c r="B37" s="181"/>
      <c r="C37" s="180"/>
      <c r="D37" s="171"/>
      <c r="E37" s="175"/>
      <c r="F37" s="98"/>
      <c r="G37" s="98"/>
      <c r="H37" s="98"/>
      <c r="I37" s="107"/>
      <c r="J37" s="177"/>
      <c r="K37" s="167"/>
      <c r="L37" s="167"/>
      <c r="M37" s="167"/>
    </row>
    <row r="38" spans="1:13" s="92" customFormat="1" ht="29.25" customHeight="1" x14ac:dyDescent="0.2">
      <c r="A38" s="181" t="s">
        <v>190</v>
      </c>
      <c r="B38" s="181" t="s">
        <v>202</v>
      </c>
      <c r="C38" s="178" t="s">
        <v>216</v>
      </c>
      <c r="D38" s="169" t="s">
        <v>231</v>
      </c>
      <c r="E38" s="173" t="s">
        <v>238</v>
      </c>
      <c r="F38" s="94" t="s">
        <v>259</v>
      </c>
      <c r="G38" s="98" t="s">
        <v>264</v>
      </c>
      <c r="H38" s="98">
        <v>422</v>
      </c>
      <c r="I38" s="107">
        <v>0</v>
      </c>
      <c r="J38" s="176">
        <v>79920.89</v>
      </c>
      <c r="K38" s="168"/>
      <c r="L38" s="166" t="s">
        <v>174</v>
      </c>
      <c r="M38" s="168" t="s">
        <v>397</v>
      </c>
    </row>
    <row r="39" spans="1:13" s="92" customFormat="1" ht="29.25" customHeight="1" x14ac:dyDescent="0.2">
      <c r="A39" s="181"/>
      <c r="B39" s="181"/>
      <c r="C39" s="179"/>
      <c r="D39" s="170"/>
      <c r="E39" s="174"/>
      <c r="F39" s="95"/>
      <c r="G39" s="98"/>
      <c r="H39" s="98"/>
      <c r="I39" s="107"/>
      <c r="J39" s="176"/>
      <c r="K39" s="166"/>
      <c r="L39" s="166"/>
      <c r="M39" s="166"/>
    </row>
    <row r="40" spans="1:13" s="92" customFormat="1" ht="29.25" customHeight="1" x14ac:dyDescent="0.2">
      <c r="A40" s="181"/>
      <c r="B40" s="181"/>
      <c r="C40" s="180"/>
      <c r="D40" s="171"/>
      <c r="E40" s="175"/>
      <c r="F40" s="98"/>
      <c r="G40" s="98"/>
      <c r="H40" s="98"/>
      <c r="I40" s="106"/>
      <c r="J40" s="177"/>
      <c r="K40" s="167"/>
      <c r="L40" s="167"/>
      <c r="M40" s="167"/>
    </row>
    <row r="41" spans="1:13" s="92" customFormat="1" ht="29.25" customHeight="1" x14ac:dyDescent="0.2">
      <c r="A41" s="178" t="s">
        <v>191</v>
      </c>
      <c r="B41" s="181" t="s">
        <v>202</v>
      </c>
      <c r="C41" s="178" t="s">
        <v>217</v>
      </c>
      <c r="D41" s="169" t="s">
        <v>232</v>
      </c>
      <c r="E41" s="173" t="s">
        <v>238</v>
      </c>
      <c r="F41" s="94" t="s">
        <v>260</v>
      </c>
      <c r="G41" s="98" t="s">
        <v>264</v>
      </c>
      <c r="H41" s="98">
        <v>150</v>
      </c>
      <c r="I41" s="107">
        <v>15</v>
      </c>
      <c r="J41" s="176">
        <v>16570.439999999999</v>
      </c>
      <c r="K41" s="165"/>
      <c r="L41" s="166" t="s">
        <v>174</v>
      </c>
      <c r="M41" s="168" t="s">
        <v>398</v>
      </c>
    </row>
    <row r="42" spans="1:13" s="92" customFormat="1" ht="29.25" customHeight="1" x14ac:dyDescent="0.2">
      <c r="A42" s="179"/>
      <c r="B42" s="181"/>
      <c r="C42" s="179"/>
      <c r="D42" s="170"/>
      <c r="E42" s="174"/>
      <c r="F42" s="95"/>
      <c r="G42" s="98"/>
      <c r="H42" s="98"/>
      <c r="I42" s="107"/>
      <c r="J42" s="176"/>
      <c r="K42" s="165"/>
      <c r="L42" s="166"/>
      <c r="M42" s="166"/>
    </row>
    <row r="43" spans="1:13" s="92" customFormat="1" ht="29.25" customHeight="1" x14ac:dyDescent="0.2">
      <c r="A43" s="180"/>
      <c r="B43" s="181"/>
      <c r="C43" s="180"/>
      <c r="D43" s="171"/>
      <c r="E43" s="175"/>
      <c r="F43" s="98"/>
      <c r="G43" s="98"/>
      <c r="H43" s="98"/>
      <c r="I43" s="107"/>
      <c r="J43" s="177"/>
      <c r="K43" s="165"/>
      <c r="L43" s="167"/>
      <c r="M43" s="167"/>
    </row>
    <row r="44" spans="1:13" ht="29.25" customHeight="1" x14ac:dyDescent="0.25">
      <c r="A44" s="178" t="s">
        <v>192</v>
      </c>
      <c r="B44" s="181" t="s">
        <v>202</v>
      </c>
      <c r="C44" s="178" t="s">
        <v>218</v>
      </c>
      <c r="D44" s="169" t="s">
        <v>233</v>
      </c>
      <c r="E44" s="173" t="s">
        <v>238</v>
      </c>
      <c r="F44" s="94" t="s">
        <v>261</v>
      </c>
      <c r="G44" s="98" t="s">
        <v>277</v>
      </c>
      <c r="H44" s="98">
        <v>250</v>
      </c>
      <c r="I44" s="107">
        <v>236</v>
      </c>
      <c r="J44" s="176">
        <v>93126.75</v>
      </c>
      <c r="K44" s="165"/>
      <c r="L44" s="166" t="s">
        <v>174</v>
      </c>
      <c r="M44" s="168" t="s">
        <v>399</v>
      </c>
    </row>
    <row r="45" spans="1:13" s="87" customFormat="1" ht="47.25" customHeight="1" x14ac:dyDescent="0.25">
      <c r="A45" s="179"/>
      <c r="B45" s="181"/>
      <c r="C45" s="179"/>
      <c r="D45" s="170"/>
      <c r="E45" s="174"/>
      <c r="F45" s="95"/>
      <c r="G45" s="98"/>
      <c r="H45" s="98"/>
      <c r="I45" s="107"/>
      <c r="J45" s="176"/>
      <c r="K45" s="165"/>
      <c r="L45" s="166"/>
      <c r="M45" s="166"/>
    </row>
    <row r="46" spans="1:13" s="87" customFormat="1" ht="60.75" customHeight="1" thickBot="1" x14ac:dyDescent="0.3">
      <c r="A46" s="180"/>
      <c r="B46" s="181"/>
      <c r="C46" s="180"/>
      <c r="D46" s="171"/>
      <c r="E46" s="175"/>
      <c r="F46" s="98"/>
      <c r="G46" s="98"/>
      <c r="H46" s="98"/>
      <c r="I46" s="107"/>
      <c r="J46" s="177"/>
      <c r="K46" s="165"/>
      <c r="L46" s="167"/>
      <c r="M46" s="167"/>
    </row>
    <row r="47" spans="1:13" s="87" customFormat="1" ht="60.75" customHeight="1" x14ac:dyDescent="0.25">
      <c r="A47" s="181" t="s">
        <v>193</v>
      </c>
      <c r="B47" s="181" t="s">
        <v>202</v>
      </c>
      <c r="C47" s="178" t="s">
        <v>219</v>
      </c>
      <c r="D47" s="172" t="s">
        <v>234</v>
      </c>
      <c r="E47" s="173" t="s">
        <v>238</v>
      </c>
      <c r="F47" s="96" t="s">
        <v>385</v>
      </c>
      <c r="G47" s="98" t="s">
        <v>278</v>
      </c>
      <c r="H47" s="99">
        <v>80000</v>
      </c>
      <c r="I47" s="109">
        <v>30000</v>
      </c>
      <c r="J47" s="176">
        <v>107021.83</v>
      </c>
      <c r="K47" s="165"/>
      <c r="L47" s="166" t="s">
        <v>174</v>
      </c>
      <c r="M47" s="168" t="s">
        <v>360</v>
      </c>
    </row>
    <row r="48" spans="1:13" s="87" customFormat="1" ht="38.25" customHeight="1" x14ac:dyDescent="0.25">
      <c r="A48" s="181"/>
      <c r="B48" s="181"/>
      <c r="C48" s="179"/>
      <c r="D48" s="170"/>
      <c r="E48" s="174"/>
      <c r="F48" s="95"/>
      <c r="G48" s="98"/>
      <c r="H48" s="98"/>
      <c r="I48" s="107"/>
      <c r="J48" s="176"/>
      <c r="K48" s="165"/>
      <c r="L48" s="166"/>
      <c r="M48" s="166"/>
    </row>
    <row r="49" spans="1:13" s="87" customFormat="1" x14ac:dyDescent="0.25">
      <c r="A49" s="181"/>
      <c r="B49" s="181"/>
      <c r="C49" s="180"/>
      <c r="D49" s="171"/>
      <c r="E49" s="175"/>
      <c r="F49" s="98"/>
      <c r="G49" s="98"/>
      <c r="H49" s="98"/>
      <c r="I49" s="107"/>
      <c r="J49" s="177"/>
      <c r="K49" s="165"/>
      <c r="L49" s="167"/>
      <c r="M49" s="167"/>
    </row>
    <row r="50" spans="1:13" s="87" customFormat="1" ht="36" customHeight="1" x14ac:dyDescent="0.25">
      <c r="A50" s="178" t="s">
        <v>194</v>
      </c>
      <c r="B50" s="178" t="s">
        <v>203</v>
      </c>
      <c r="C50" s="178" t="s">
        <v>220</v>
      </c>
      <c r="D50" s="169" t="s">
        <v>235</v>
      </c>
      <c r="E50" s="173" t="s">
        <v>238</v>
      </c>
      <c r="F50" s="94" t="s">
        <v>262</v>
      </c>
      <c r="G50" s="98" t="s">
        <v>279</v>
      </c>
      <c r="H50" s="98">
        <v>500</v>
      </c>
      <c r="I50" s="107">
        <v>450</v>
      </c>
      <c r="J50" s="176">
        <v>356600.28</v>
      </c>
      <c r="K50" s="165"/>
      <c r="L50" s="166" t="s">
        <v>174</v>
      </c>
      <c r="M50" s="168" t="s">
        <v>400</v>
      </c>
    </row>
    <row r="51" spans="1:13" s="87" customFormat="1" x14ac:dyDescent="0.25">
      <c r="A51" s="179"/>
      <c r="B51" s="179"/>
      <c r="C51" s="179"/>
      <c r="D51" s="170"/>
      <c r="E51" s="174"/>
      <c r="F51" s="95"/>
      <c r="G51" s="98"/>
      <c r="H51" s="98"/>
      <c r="I51" s="107"/>
      <c r="J51" s="176"/>
      <c r="K51" s="165"/>
      <c r="L51" s="166"/>
      <c r="M51" s="166"/>
    </row>
    <row r="52" spans="1:13" s="87" customFormat="1" ht="21.75" customHeight="1" x14ac:dyDescent="0.25">
      <c r="A52" s="180"/>
      <c r="B52" s="180"/>
      <c r="C52" s="180"/>
      <c r="D52" s="171"/>
      <c r="E52" s="175"/>
      <c r="F52" s="98"/>
      <c r="G52" s="98"/>
      <c r="H52" s="98"/>
      <c r="I52" s="107"/>
      <c r="J52" s="177"/>
      <c r="K52" s="165"/>
      <c r="L52" s="167"/>
      <c r="M52" s="167"/>
    </row>
    <row r="53" spans="1:13" s="87" customFormat="1" ht="30.75" customHeight="1" x14ac:dyDescent="0.25">
      <c r="A53" s="178" t="s">
        <v>195</v>
      </c>
      <c r="B53" s="181" t="s">
        <v>204</v>
      </c>
      <c r="C53" s="178" t="s">
        <v>221</v>
      </c>
      <c r="D53" s="169" t="s">
        <v>236</v>
      </c>
      <c r="E53" s="173" t="s">
        <v>238</v>
      </c>
      <c r="F53" s="94" t="s">
        <v>263</v>
      </c>
      <c r="G53" s="98" t="s">
        <v>275</v>
      </c>
      <c r="H53" s="98">
        <v>35.299999999999997</v>
      </c>
      <c r="I53" s="107">
        <v>35.299999999999997</v>
      </c>
      <c r="J53" s="176">
        <v>822869.83</v>
      </c>
      <c r="K53" s="165"/>
      <c r="L53" s="166" t="s">
        <v>174</v>
      </c>
      <c r="M53" s="168" t="s">
        <v>390</v>
      </c>
    </row>
    <row r="54" spans="1:13" s="87" customFormat="1" x14ac:dyDescent="0.25">
      <c r="A54" s="179"/>
      <c r="B54" s="181"/>
      <c r="C54" s="179"/>
      <c r="D54" s="170"/>
      <c r="E54" s="174"/>
      <c r="F54" s="95"/>
      <c r="G54" s="98"/>
      <c r="H54" s="98"/>
      <c r="I54" s="107"/>
      <c r="J54" s="176"/>
      <c r="K54" s="165"/>
      <c r="L54" s="166"/>
      <c r="M54" s="166"/>
    </row>
    <row r="55" spans="1:13" s="87" customFormat="1" ht="45" customHeight="1" x14ac:dyDescent="0.25">
      <c r="A55" s="180"/>
      <c r="B55" s="181"/>
      <c r="C55" s="180"/>
      <c r="D55" s="171"/>
      <c r="E55" s="175"/>
      <c r="F55" s="95"/>
      <c r="G55" s="98"/>
      <c r="H55" s="98"/>
      <c r="I55" s="107"/>
      <c r="J55" s="177"/>
      <c r="K55" s="165"/>
      <c r="L55" s="167"/>
      <c r="M55" s="167"/>
    </row>
    <row r="56" spans="1:13" s="87" customFormat="1" ht="15.75" x14ac:dyDescent="0.25">
      <c r="A56" s="196"/>
      <c r="B56" s="84"/>
      <c r="C56" s="86"/>
      <c r="D56" s="84"/>
      <c r="E56" s="84"/>
      <c r="F56" s="84"/>
      <c r="G56" s="84"/>
      <c r="H56" s="84"/>
      <c r="I56" s="110"/>
    </row>
    <row r="57" spans="1:13" s="87" customFormat="1" ht="15.75" x14ac:dyDescent="0.25">
      <c r="A57" s="196"/>
      <c r="B57" s="84"/>
      <c r="C57" s="86"/>
      <c r="D57" s="84"/>
      <c r="E57" s="84"/>
      <c r="F57" s="84"/>
      <c r="G57" s="84"/>
      <c r="H57" s="84"/>
      <c r="I57" s="110"/>
    </row>
    <row r="58" spans="1:13" s="87" customFormat="1" ht="15.75" x14ac:dyDescent="0.25">
      <c r="A58" s="197"/>
      <c r="B58" s="84"/>
      <c r="C58" s="86"/>
      <c r="D58" s="84"/>
      <c r="E58" s="84"/>
      <c r="F58" s="84"/>
      <c r="G58" s="84"/>
      <c r="H58" s="84"/>
      <c r="I58" s="110"/>
    </row>
    <row r="59" spans="1:13" s="87" customFormat="1" ht="20.25" x14ac:dyDescent="0.25">
      <c r="A59" s="195"/>
      <c r="B59" s="68" t="s">
        <v>168</v>
      </c>
      <c r="C59" s="184" t="s">
        <v>384</v>
      </c>
      <c r="D59" s="184"/>
      <c r="E59" s="84"/>
      <c r="F59" s="84"/>
      <c r="G59" s="84"/>
      <c r="H59" s="85"/>
      <c r="I59" s="110"/>
    </row>
    <row r="60" spans="1:13" s="87" customFormat="1" ht="40.5" x14ac:dyDescent="0.25">
      <c r="A60" s="196"/>
      <c r="B60" s="68" t="s">
        <v>169</v>
      </c>
      <c r="C60" s="192" t="s">
        <v>401</v>
      </c>
      <c r="D60" s="193"/>
      <c r="E60" s="84"/>
      <c r="F60" s="84"/>
      <c r="G60" s="84"/>
      <c r="H60" s="84"/>
      <c r="I60" s="110"/>
    </row>
    <row r="61" spans="1:13" s="87" customFormat="1" ht="40.5" x14ac:dyDescent="0.25">
      <c r="A61" s="197"/>
      <c r="B61" s="68" t="s">
        <v>170</v>
      </c>
      <c r="C61" s="192"/>
      <c r="D61" s="193"/>
      <c r="E61" s="84"/>
      <c r="F61" s="84"/>
      <c r="G61" s="84"/>
      <c r="H61" s="84"/>
      <c r="I61" s="110"/>
    </row>
    <row r="62" spans="1:13" s="87" customFormat="1" ht="20.25" x14ac:dyDescent="0.25">
      <c r="A62" s="195"/>
      <c r="B62" s="69"/>
      <c r="C62" s="86"/>
      <c r="D62" s="84"/>
      <c r="E62" s="84"/>
      <c r="F62" s="84"/>
      <c r="G62" s="84"/>
      <c r="H62" s="84"/>
      <c r="I62" s="110"/>
    </row>
    <row r="63" spans="1:13" s="87" customFormat="1" ht="15.75" x14ac:dyDescent="0.25">
      <c r="A63" s="196"/>
      <c r="B63" s="182" t="s">
        <v>166</v>
      </c>
      <c r="C63" s="184"/>
      <c r="D63" s="184"/>
      <c r="E63" s="84"/>
      <c r="F63" s="84"/>
      <c r="G63" s="84"/>
      <c r="H63" s="85"/>
      <c r="I63" s="110"/>
    </row>
    <row r="64" spans="1:13" s="87" customFormat="1" ht="15.75" x14ac:dyDescent="0.25">
      <c r="A64" s="197"/>
      <c r="B64" s="183"/>
      <c r="C64" s="184"/>
      <c r="D64" s="184"/>
      <c r="E64" s="84"/>
      <c r="F64" s="84"/>
      <c r="G64" s="84"/>
      <c r="H64" s="84"/>
      <c r="I64" s="110"/>
    </row>
    <row r="65" spans="1:9" s="87" customFormat="1" ht="15.75" x14ac:dyDescent="0.25">
      <c r="A65" s="195"/>
      <c r="B65" s="88"/>
      <c r="C65" s="86"/>
      <c r="D65" s="84"/>
      <c r="E65" s="84"/>
      <c r="F65" s="84"/>
      <c r="G65" s="84"/>
      <c r="H65" s="84"/>
      <c r="I65" s="110"/>
    </row>
    <row r="66" spans="1:9" s="87" customFormat="1" ht="15.75" x14ac:dyDescent="0.25">
      <c r="A66" s="196"/>
      <c r="B66" s="84"/>
      <c r="C66" s="86"/>
      <c r="D66" s="84"/>
      <c r="E66" s="84"/>
      <c r="F66" s="83"/>
      <c r="G66" s="83"/>
      <c r="H66" s="83"/>
      <c r="I66" s="110"/>
    </row>
    <row r="67" spans="1:9" s="87" customFormat="1" ht="15.75" x14ac:dyDescent="0.25">
      <c r="A67" s="197"/>
      <c r="B67" s="84"/>
      <c r="C67" s="86"/>
      <c r="D67" s="84"/>
      <c r="E67" s="84"/>
      <c r="F67" s="83"/>
      <c r="G67" s="83"/>
      <c r="H67" s="83"/>
      <c r="I67" s="110"/>
    </row>
    <row r="68" spans="1:9" s="87" customFormat="1" ht="15.75" x14ac:dyDescent="0.25">
      <c r="A68" s="195"/>
      <c r="B68" s="84"/>
      <c r="C68" s="86"/>
      <c r="D68" s="84"/>
      <c r="E68" s="84"/>
      <c r="F68" s="83"/>
      <c r="G68" s="83"/>
      <c r="H68" s="83"/>
      <c r="I68" s="110"/>
    </row>
    <row r="69" spans="1:9" s="87" customFormat="1" ht="15.75" x14ac:dyDescent="0.25">
      <c r="A69" s="196"/>
      <c r="B69" s="84"/>
      <c r="C69" s="86"/>
      <c r="D69" s="89"/>
      <c r="E69" s="89"/>
      <c r="F69" s="83"/>
      <c r="G69" s="83"/>
      <c r="H69" s="83"/>
      <c r="I69" s="110"/>
    </row>
    <row r="70" spans="1:9" s="87" customFormat="1" x14ac:dyDescent="0.25">
      <c r="A70" s="197"/>
      <c r="C70" s="90"/>
      <c r="D70" s="91"/>
      <c r="E70" s="91"/>
      <c r="I70" s="110"/>
    </row>
    <row r="71" spans="1:9" s="87" customFormat="1" x14ac:dyDescent="0.25">
      <c r="A71" s="195"/>
      <c r="C71" s="90"/>
      <c r="D71" s="91"/>
      <c r="E71" s="91"/>
      <c r="I71" s="110"/>
    </row>
    <row r="72" spans="1:9" s="87" customFormat="1" x14ac:dyDescent="0.25">
      <c r="A72" s="196"/>
      <c r="C72" s="90"/>
      <c r="D72" s="91"/>
      <c r="E72" s="91"/>
      <c r="I72" s="110"/>
    </row>
    <row r="73" spans="1:9" x14ac:dyDescent="0.25">
      <c r="A73" s="197"/>
    </row>
    <row r="74" spans="1:9" x14ac:dyDescent="0.25">
      <c r="A74" s="195"/>
    </row>
    <row r="75" spans="1:9" x14ac:dyDescent="0.25">
      <c r="A75" s="196"/>
    </row>
    <row r="76" spans="1:9" x14ac:dyDescent="0.25">
      <c r="A76" s="197"/>
    </row>
    <row r="77" spans="1:9" x14ac:dyDescent="0.25">
      <c r="A77" s="195"/>
    </row>
    <row r="78" spans="1:9" x14ac:dyDescent="0.25">
      <c r="A78" s="196"/>
    </row>
    <row r="79" spans="1:9" x14ac:dyDescent="0.25">
      <c r="A79" s="197"/>
    </row>
    <row r="80" spans="1:9" x14ac:dyDescent="0.25">
      <c r="A80" s="195"/>
    </row>
    <row r="81" spans="1:1" x14ac:dyDescent="0.25">
      <c r="A81" s="196"/>
    </row>
    <row r="82" spans="1:1" x14ac:dyDescent="0.25">
      <c r="A82" s="197"/>
    </row>
    <row r="83" spans="1:1" x14ac:dyDescent="0.25">
      <c r="A83" s="195"/>
    </row>
    <row r="84" spans="1:1" x14ac:dyDescent="0.25">
      <c r="A84" s="196"/>
    </row>
    <row r="85" spans="1:1" x14ac:dyDescent="0.25">
      <c r="A85" s="197"/>
    </row>
    <row r="86" spans="1:1" x14ac:dyDescent="0.25">
      <c r="A86" s="195"/>
    </row>
    <row r="87" spans="1:1" x14ac:dyDescent="0.25">
      <c r="A87" s="196"/>
    </row>
    <row r="88" spans="1:1" x14ac:dyDescent="0.25">
      <c r="A88" s="197"/>
    </row>
    <row r="89" spans="1:1" x14ac:dyDescent="0.25">
      <c r="A89" s="195"/>
    </row>
    <row r="90" spans="1:1" x14ac:dyDescent="0.25">
      <c r="A90" s="196"/>
    </row>
    <row r="91" spans="1:1" x14ac:dyDescent="0.25">
      <c r="A91" s="197"/>
    </row>
    <row r="92" spans="1:1" x14ac:dyDescent="0.25">
      <c r="A92" s="194"/>
    </row>
    <row r="93" spans="1:1" x14ac:dyDescent="0.25">
      <c r="A93" s="194"/>
    </row>
    <row r="94" spans="1:1" x14ac:dyDescent="0.25">
      <c r="A94" s="194"/>
    </row>
    <row r="95" spans="1:1" ht="15.75" x14ac:dyDescent="0.25">
      <c r="A95" s="82"/>
    </row>
    <row r="96" spans="1:1" ht="15.75" x14ac:dyDescent="0.25">
      <c r="A96" s="86"/>
    </row>
    <row r="97" spans="1:1" ht="15.75" x14ac:dyDescent="0.25">
      <c r="A97" s="86"/>
    </row>
    <row r="98" spans="1:1" ht="15.75" x14ac:dyDescent="0.25">
      <c r="A98" s="86"/>
    </row>
    <row r="99" spans="1:1" ht="15.75" x14ac:dyDescent="0.25">
      <c r="A99" s="86"/>
    </row>
    <row r="100" spans="1:1" ht="15.75" x14ac:dyDescent="0.25">
      <c r="A100" s="86"/>
    </row>
    <row r="101" spans="1:1" ht="15.75" x14ac:dyDescent="0.25">
      <c r="A101" s="86"/>
    </row>
    <row r="102" spans="1:1" ht="15.75" x14ac:dyDescent="0.25">
      <c r="A102" s="86"/>
    </row>
    <row r="103" spans="1:1" ht="15.75" x14ac:dyDescent="0.25">
      <c r="A103" s="86"/>
    </row>
    <row r="104" spans="1:1" ht="15.75" x14ac:dyDescent="0.25">
      <c r="A104" s="86"/>
    </row>
    <row r="105" spans="1:1" ht="15.75" x14ac:dyDescent="0.25">
      <c r="A105" s="86"/>
    </row>
    <row r="106" spans="1:1" ht="15.75" x14ac:dyDescent="0.25">
      <c r="A106" s="86"/>
    </row>
    <row r="107" spans="1:1" ht="15.75" x14ac:dyDescent="0.25">
      <c r="A107" s="86"/>
    </row>
    <row r="108" spans="1:1" ht="15.75" x14ac:dyDescent="0.25">
      <c r="A108" s="86"/>
    </row>
    <row r="109" spans="1:1" ht="15.75" x14ac:dyDescent="0.25">
      <c r="A109" s="86"/>
    </row>
    <row r="110" spans="1:1" ht="15.75" x14ac:dyDescent="0.25">
      <c r="A110" s="86"/>
    </row>
    <row r="111" spans="1:1" ht="15.75" x14ac:dyDescent="0.25">
      <c r="A111" s="86"/>
    </row>
    <row r="112" spans="1:1" ht="15.75" x14ac:dyDescent="0.25">
      <c r="A112" s="86"/>
    </row>
    <row r="113" spans="1:1" ht="15.75" x14ac:dyDescent="0.25">
      <c r="A113" s="86"/>
    </row>
    <row r="114" spans="1:1" ht="15.75" x14ac:dyDescent="0.25">
      <c r="A114" s="86"/>
    </row>
    <row r="115" spans="1:1" ht="15.75" x14ac:dyDescent="0.25">
      <c r="A115" s="86"/>
    </row>
    <row r="116" spans="1:1" ht="15.75" x14ac:dyDescent="0.25">
      <c r="A116" s="86"/>
    </row>
    <row r="117" spans="1:1" ht="15.75" x14ac:dyDescent="0.25">
      <c r="A117" s="86"/>
    </row>
    <row r="118" spans="1:1" ht="15.75" x14ac:dyDescent="0.25">
      <c r="A118" s="86"/>
    </row>
    <row r="119" spans="1:1" ht="15.75" x14ac:dyDescent="0.25">
      <c r="A119" s="86"/>
    </row>
    <row r="120" spans="1:1" ht="15.75" x14ac:dyDescent="0.25">
      <c r="A120" s="86"/>
    </row>
    <row r="121" spans="1:1" x14ac:dyDescent="0.25">
      <c r="A121" s="87"/>
    </row>
    <row r="122" spans="1:1" x14ac:dyDescent="0.25">
      <c r="A122" s="87"/>
    </row>
    <row r="123" spans="1:1" x14ac:dyDescent="0.25">
      <c r="A123" s="87"/>
    </row>
  </sheetData>
  <mergeCells count="177">
    <mergeCell ref="E38:E40"/>
    <mergeCell ref="K38:K40"/>
    <mergeCell ref="L38:L40"/>
    <mergeCell ref="C5:C7"/>
    <mergeCell ref="D5:D7"/>
    <mergeCell ref="A59:A61"/>
    <mergeCell ref="K26:K28"/>
    <mergeCell ref="L26:L28"/>
    <mergeCell ref="J32:J34"/>
    <mergeCell ref="K35:K37"/>
    <mergeCell ref="L35:L37"/>
    <mergeCell ref="E5:E7"/>
    <mergeCell ref="D35:D37"/>
    <mergeCell ref="J35:J37"/>
    <mergeCell ref="J26:J28"/>
    <mergeCell ref="C11:C13"/>
    <mergeCell ref="D11:D13"/>
    <mergeCell ref="J11:J13"/>
    <mergeCell ref="K11:K13"/>
    <mergeCell ref="L11:L13"/>
    <mergeCell ref="A5:A7"/>
    <mergeCell ref="A17:A19"/>
    <mergeCell ref="A47:A49"/>
    <mergeCell ref="A50:A52"/>
    <mergeCell ref="A2:M2"/>
    <mergeCell ref="A89:A91"/>
    <mergeCell ref="B38:B40"/>
    <mergeCell ref="C38:C40"/>
    <mergeCell ref="D38:D40"/>
    <mergeCell ref="J5:J7"/>
    <mergeCell ref="L5:L7"/>
    <mergeCell ref="M5:M7"/>
    <mergeCell ref="K5:K7"/>
    <mergeCell ref="J8:J10"/>
    <mergeCell ref="K8:K10"/>
    <mergeCell ref="L8:L10"/>
    <mergeCell ref="J14:J16"/>
    <mergeCell ref="K14:K16"/>
    <mergeCell ref="L14:L16"/>
    <mergeCell ref="J20:J22"/>
    <mergeCell ref="K20:K22"/>
    <mergeCell ref="L20:L22"/>
    <mergeCell ref="J38:J40"/>
    <mergeCell ref="A56:A58"/>
    <mergeCell ref="B5:B7"/>
    <mergeCell ref="M8:M10"/>
    <mergeCell ref="A62:A64"/>
    <mergeCell ref="B11:B13"/>
    <mergeCell ref="M11:M13"/>
    <mergeCell ref="E8:E10"/>
    <mergeCell ref="E11:E13"/>
    <mergeCell ref="B8:B10"/>
    <mergeCell ref="C8:C10"/>
    <mergeCell ref="D8:D10"/>
    <mergeCell ref="M14:M16"/>
    <mergeCell ref="A68:A70"/>
    <mergeCell ref="B17:B19"/>
    <mergeCell ref="C17:C19"/>
    <mergeCell ref="D17:D19"/>
    <mergeCell ref="J17:J19"/>
    <mergeCell ref="K17:K19"/>
    <mergeCell ref="L17:L19"/>
    <mergeCell ref="M17:M19"/>
    <mergeCell ref="E14:E16"/>
    <mergeCell ref="E17:E19"/>
    <mergeCell ref="A65:A67"/>
    <mergeCell ref="B14:B16"/>
    <mergeCell ref="C14:C16"/>
    <mergeCell ref="D14:D16"/>
    <mergeCell ref="A8:A10"/>
    <mergeCell ref="A11:A13"/>
    <mergeCell ref="A14:A16"/>
    <mergeCell ref="E29:E31"/>
    <mergeCell ref="E32:E34"/>
    <mergeCell ref="E35:E37"/>
    <mergeCell ref="K32:K34"/>
    <mergeCell ref="L32:L34"/>
    <mergeCell ref="M20:M22"/>
    <mergeCell ref="A74:A76"/>
    <mergeCell ref="B23:B25"/>
    <mergeCell ref="C23:C25"/>
    <mergeCell ref="D23:D25"/>
    <mergeCell ref="J23:J25"/>
    <mergeCell ref="K23:K25"/>
    <mergeCell ref="L23:L25"/>
    <mergeCell ref="M23:M25"/>
    <mergeCell ref="A71:A73"/>
    <mergeCell ref="B20:B22"/>
    <mergeCell ref="C20:C22"/>
    <mergeCell ref="D20:D22"/>
    <mergeCell ref="E20:E22"/>
    <mergeCell ref="E23:E25"/>
    <mergeCell ref="A20:A22"/>
    <mergeCell ref="A23:A25"/>
    <mergeCell ref="A26:A28"/>
    <mergeCell ref="A29:A31"/>
    <mergeCell ref="A92:A94"/>
    <mergeCell ref="B41:B43"/>
    <mergeCell ref="C41:C43"/>
    <mergeCell ref="D41:D43"/>
    <mergeCell ref="J41:J43"/>
    <mergeCell ref="K41:K43"/>
    <mergeCell ref="L41:L43"/>
    <mergeCell ref="M41:M43"/>
    <mergeCell ref="M32:M34"/>
    <mergeCell ref="A86:A88"/>
    <mergeCell ref="B35:B37"/>
    <mergeCell ref="C35:C37"/>
    <mergeCell ref="M35:M37"/>
    <mergeCell ref="A80:A82"/>
    <mergeCell ref="A77:A79"/>
    <mergeCell ref="A83:A85"/>
    <mergeCell ref="B32:B34"/>
    <mergeCell ref="C32:C34"/>
    <mergeCell ref="D32:D34"/>
    <mergeCell ref="A32:A34"/>
    <mergeCell ref="A35:A37"/>
    <mergeCell ref="A38:A40"/>
    <mergeCell ref="A41:A43"/>
    <mergeCell ref="A44:A46"/>
    <mergeCell ref="B63:B64"/>
    <mergeCell ref="C63:D64"/>
    <mergeCell ref="A3:B3"/>
    <mergeCell ref="C3:D3"/>
    <mergeCell ref="F3:G3"/>
    <mergeCell ref="I3:J3"/>
    <mergeCell ref="L3:M3"/>
    <mergeCell ref="C59:D59"/>
    <mergeCell ref="C60:D60"/>
    <mergeCell ref="C61:D61"/>
    <mergeCell ref="E41:E43"/>
    <mergeCell ref="M38:M40"/>
    <mergeCell ref="M26:M28"/>
    <mergeCell ref="B29:B31"/>
    <mergeCell ref="C29:C31"/>
    <mergeCell ref="D29:D31"/>
    <mergeCell ref="J29:J31"/>
    <mergeCell ref="K29:K31"/>
    <mergeCell ref="L29:L31"/>
    <mergeCell ref="M29:M31"/>
    <mergeCell ref="B26:B28"/>
    <mergeCell ref="C26:C28"/>
    <mergeCell ref="D26:D28"/>
    <mergeCell ref="E26:E28"/>
    <mergeCell ref="A53:A55"/>
    <mergeCell ref="B44:B46"/>
    <mergeCell ref="B47:B49"/>
    <mergeCell ref="B50:B52"/>
    <mergeCell ref="B53:B55"/>
    <mergeCell ref="C44:C46"/>
    <mergeCell ref="C47:C49"/>
    <mergeCell ref="C50:C52"/>
    <mergeCell ref="C53:C55"/>
    <mergeCell ref="D44:D46"/>
    <mergeCell ref="D47:D49"/>
    <mergeCell ref="D50:D52"/>
    <mergeCell ref="D53:D55"/>
    <mergeCell ref="E44:E46"/>
    <mergeCell ref="E47:E49"/>
    <mergeCell ref="E50:E52"/>
    <mergeCell ref="E53:E55"/>
    <mergeCell ref="J44:J46"/>
    <mergeCell ref="J47:J49"/>
    <mergeCell ref="J50:J52"/>
    <mergeCell ref="J53:J55"/>
    <mergeCell ref="K44:K46"/>
    <mergeCell ref="K47:K49"/>
    <mergeCell ref="K50:K52"/>
    <mergeCell ref="K53:K55"/>
    <mergeCell ref="L44:L46"/>
    <mergeCell ref="L47:L49"/>
    <mergeCell ref="L50:L52"/>
    <mergeCell ref="L53:L55"/>
    <mergeCell ref="M44:M46"/>
    <mergeCell ref="M47:M49"/>
    <mergeCell ref="M50:M52"/>
    <mergeCell ref="M53:M55"/>
  </mergeCells>
  <dataValidations count="1">
    <dataValidation type="list" allowBlank="1" showInputMessage="1" showErrorMessage="1" sqref="L5:L55">
      <formula1>$Y$5:$Y$9</formula1>
    </dataValidation>
  </dataValidation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82"/>
  <sheetViews>
    <sheetView zoomScaleNormal="100" workbookViewId="0">
      <selection activeCell="E8" sqref="E8"/>
    </sheetView>
  </sheetViews>
  <sheetFormatPr defaultRowHeight="12.75" x14ac:dyDescent="0.2"/>
  <cols>
    <col min="1" max="1" width="46.42578125" customWidth="1"/>
    <col min="2" max="2" width="12.7109375" bestFit="1" customWidth="1"/>
    <col min="4" max="4" width="29" customWidth="1"/>
    <col min="5" max="5" width="12.7109375" bestFit="1" customWidth="1"/>
  </cols>
  <sheetData>
    <row r="2" spans="1:5" x14ac:dyDescent="0.2">
      <c r="A2" s="112" t="s">
        <v>280</v>
      </c>
      <c r="B2" s="102">
        <v>58825.49</v>
      </c>
      <c r="D2" s="9" t="s">
        <v>345</v>
      </c>
      <c r="E2" s="101">
        <f>B42+B57</f>
        <v>0</v>
      </c>
    </row>
    <row r="3" spans="1:5" x14ac:dyDescent="0.2">
      <c r="A3" s="112" t="s">
        <v>281</v>
      </c>
      <c r="B3" s="111">
        <v>18117.599999999999</v>
      </c>
      <c r="D3" s="9" t="s">
        <v>206</v>
      </c>
      <c r="E3" s="101">
        <f>B55+B76</f>
        <v>165000</v>
      </c>
    </row>
    <row r="4" spans="1:5" x14ac:dyDescent="0.2">
      <c r="A4" s="112" t="s">
        <v>365</v>
      </c>
      <c r="B4" s="102">
        <f>784835.77+584</f>
        <v>785419.77</v>
      </c>
      <c r="D4" s="9" t="s">
        <v>346</v>
      </c>
      <c r="E4" s="101">
        <f>B2+B3+B4+B5+B9+B10+B11+B12+B13+B14+B56+B15</f>
        <v>1199024.9399999997</v>
      </c>
    </row>
    <row r="5" spans="1:5" x14ac:dyDescent="0.2">
      <c r="A5" s="112" t="s">
        <v>282</v>
      </c>
      <c r="B5" s="102">
        <v>0</v>
      </c>
      <c r="D5" s="9" t="s">
        <v>347</v>
      </c>
      <c r="E5" s="101">
        <f>B45+B49+B61</f>
        <v>214021.45</v>
      </c>
    </row>
    <row r="6" spans="1:5" x14ac:dyDescent="0.2">
      <c r="A6" s="112" t="s">
        <v>283</v>
      </c>
      <c r="B6" s="102">
        <v>90705.18</v>
      </c>
      <c r="D6" s="9" t="s">
        <v>348</v>
      </c>
      <c r="E6" s="101">
        <f>B62+B63+B64+B65+B66</f>
        <v>174043.93</v>
      </c>
    </row>
    <row r="7" spans="1:5" x14ac:dyDescent="0.2">
      <c r="A7" s="112" t="s">
        <v>284</v>
      </c>
      <c r="B7" s="102">
        <v>11899.22</v>
      </c>
      <c r="D7" s="9" t="s">
        <v>349</v>
      </c>
      <c r="E7" s="101">
        <f>B58+B59+B60</f>
        <v>17086.71</v>
      </c>
    </row>
    <row r="8" spans="1:5" x14ac:dyDescent="0.2">
      <c r="A8" s="112" t="s">
        <v>285</v>
      </c>
      <c r="B8" s="102">
        <v>9027.2099999999991</v>
      </c>
      <c r="D8" s="9" t="s">
        <v>211</v>
      </c>
      <c r="E8" s="101">
        <f>B43+B39+B44+B77+B74+B75+B6+B7+B8+B73+B50+B48</f>
        <v>517090.02</v>
      </c>
    </row>
    <row r="9" spans="1:5" x14ac:dyDescent="0.2">
      <c r="A9" s="112" t="s">
        <v>286</v>
      </c>
      <c r="B9" s="102">
        <v>109904.61</v>
      </c>
      <c r="D9" s="9" t="s">
        <v>350</v>
      </c>
      <c r="E9" s="101">
        <f>B46+B67+B70+B71+B72</f>
        <v>1658507.51</v>
      </c>
    </row>
    <row r="10" spans="1:5" x14ac:dyDescent="0.2">
      <c r="A10" s="112" t="s">
        <v>287</v>
      </c>
      <c r="B10" s="102">
        <v>50341.25</v>
      </c>
      <c r="D10" s="9" t="s">
        <v>351</v>
      </c>
      <c r="E10" s="101">
        <f>B68+B69+B79</f>
        <v>122694.48999999999</v>
      </c>
    </row>
    <row r="11" spans="1:5" x14ac:dyDescent="0.2">
      <c r="A11" s="112" t="s">
        <v>366</v>
      </c>
      <c r="B11" s="102">
        <v>8414.7099999999991</v>
      </c>
      <c r="D11" s="9" t="s">
        <v>352</v>
      </c>
      <c r="E11" s="101">
        <f>B54</f>
        <v>5679.36</v>
      </c>
    </row>
    <row r="12" spans="1:5" x14ac:dyDescent="0.2">
      <c r="A12" s="112" t="s">
        <v>288</v>
      </c>
      <c r="B12" s="102">
        <v>55102.2</v>
      </c>
      <c r="D12" s="9" t="s">
        <v>353</v>
      </c>
      <c r="E12" s="101">
        <f>B22+B37+B23+B19+B20+B26+B28+B30+B31+B41+B21+B80+B32</f>
        <v>680045.44</v>
      </c>
    </row>
    <row r="13" spans="1:5" x14ac:dyDescent="0.2">
      <c r="A13" s="112" t="s">
        <v>367</v>
      </c>
      <c r="B13" s="102">
        <v>28740.02</v>
      </c>
      <c r="D13" s="9" t="s">
        <v>354</v>
      </c>
      <c r="E13" s="101">
        <f>B27+B34+B35</f>
        <v>79920.89</v>
      </c>
    </row>
    <row r="14" spans="1:5" x14ac:dyDescent="0.2">
      <c r="A14" s="112" t="s">
        <v>289</v>
      </c>
      <c r="B14" s="102">
        <v>24079.9</v>
      </c>
      <c r="D14" s="9" t="s">
        <v>355</v>
      </c>
      <c r="E14" s="101">
        <f>B36</f>
        <v>16570.439999999999</v>
      </c>
    </row>
    <row r="15" spans="1:5" x14ac:dyDescent="0.2">
      <c r="A15" s="112" t="s">
        <v>368</v>
      </c>
      <c r="B15" s="102">
        <v>16038.39</v>
      </c>
      <c r="D15" s="9" t="s">
        <v>356</v>
      </c>
      <c r="E15" s="101">
        <f>B51+B52+B53</f>
        <v>93126.75</v>
      </c>
    </row>
    <row r="16" spans="1:5" x14ac:dyDescent="0.2">
      <c r="A16" s="112" t="s">
        <v>291</v>
      </c>
      <c r="B16" s="102">
        <v>96036</v>
      </c>
      <c r="D16" s="9" t="s">
        <v>357</v>
      </c>
      <c r="E16" s="101">
        <f>B25</f>
        <v>107021.83</v>
      </c>
    </row>
    <row r="17" spans="1:5" x14ac:dyDescent="0.2">
      <c r="A17" s="112" t="s">
        <v>290</v>
      </c>
      <c r="B17" s="102">
        <v>135591.42000000001</v>
      </c>
      <c r="D17" s="9" t="s">
        <v>358</v>
      </c>
      <c r="E17" s="101">
        <f>B16+B17+B18+B40+B81</f>
        <v>356600.28</v>
      </c>
    </row>
    <row r="18" spans="1:5" x14ac:dyDescent="0.2">
      <c r="A18" s="112" t="s">
        <v>292</v>
      </c>
      <c r="B18" s="102">
        <v>2002.32</v>
      </c>
      <c r="D18" s="9" t="s">
        <v>359</v>
      </c>
      <c r="E18" s="101">
        <f>B24+B29+B33+B38+B47+B78</f>
        <v>822869.83</v>
      </c>
    </row>
    <row r="19" spans="1:5" x14ac:dyDescent="0.2">
      <c r="A19" s="112" t="s">
        <v>293</v>
      </c>
      <c r="B19" s="102">
        <v>18559.099999999999</v>
      </c>
      <c r="E19" s="100">
        <f>SUM(E2:E18)</f>
        <v>6229303.8700000001</v>
      </c>
    </row>
    <row r="20" spans="1:5" x14ac:dyDescent="0.2">
      <c r="A20" s="112" t="s">
        <v>294</v>
      </c>
      <c r="B20" s="102">
        <v>13128</v>
      </c>
      <c r="C20" t="s">
        <v>376</v>
      </c>
    </row>
    <row r="21" spans="1:5" x14ac:dyDescent="0.2">
      <c r="A21" s="112" t="s">
        <v>295</v>
      </c>
      <c r="B21" s="102">
        <v>48845.27</v>
      </c>
    </row>
    <row r="22" spans="1:5" x14ac:dyDescent="0.2">
      <c r="A22" s="112" t="s">
        <v>296</v>
      </c>
      <c r="B22" s="102">
        <v>279455.8</v>
      </c>
    </row>
    <row r="23" spans="1:5" x14ac:dyDescent="0.2">
      <c r="A23" s="112" t="s">
        <v>297</v>
      </c>
      <c r="B23" s="102">
        <v>0</v>
      </c>
    </row>
    <row r="24" spans="1:5" x14ac:dyDescent="0.2">
      <c r="A24" s="112" t="s">
        <v>298</v>
      </c>
      <c r="B24" s="102">
        <v>370924.79</v>
      </c>
    </row>
    <row r="25" spans="1:5" x14ac:dyDescent="0.2">
      <c r="A25" s="112" t="s">
        <v>299</v>
      </c>
      <c r="B25" s="102">
        <v>107021.83</v>
      </c>
    </row>
    <row r="26" spans="1:5" x14ac:dyDescent="0.2">
      <c r="A26" s="112" t="s">
        <v>300</v>
      </c>
      <c r="B26" s="102">
        <v>114906.49</v>
      </c>
    </row>
    <row r="27" spans="1:5" x14ac:dyDescent="0.2">
      <c r="A27" s="112" t="s">
        <v>301</v>
      </c>
      <c r="B27" s="102">
        <v>57010.2</v>
      </c>
    </row>
    <row r="28" spans="1:5" x14ac:dyDescent="0.2">
      <c r="A28" s="112" t="s">
        <v>302</v>
      </c>
      <c r="B28" s="102">
        <v>0</v>
      </c>
    </row>
    <row r="29" spans="1:5" x14ac:dyDescent="0.2">
      <c r="A29" s="112" t="s">
        <v>303</v>
      </c>
      <c r="B29" s="102">
        <v>92343.09</v>
      </c>
    </row>
    <row r="30" spans="1:5" x14ac:dyDescent="0.2">
      <c r="A30" s="112" t="s">
        <v>304</v>
      </c>
      <c r="B30" s="102">
        <v>12765.41</v>
      </c>
    </row>
    <row r="31" spans="1:5" x14ac:dyDescent="0.2">
      <c r="A31" s="112" t="s">
        <v>370</v>
      </c>
      <c r="B31" s="102">
        <f>35985.11+5220</f>
        <v>41205.11</v>
      </c>
    </row>
    <row r="32" spans="1:5" x14ac:dyDescent="0.2">
      <c r="A32" s="112" t="s">
        <v>369</v>
      </c>
      <c r="B32" s="102">
        <v>51543.75</v>
      </c>
    </row>
    <row r="33" spans="1:3" x14ac:dyDescent="0.2">
      <c r="A33" s="112" t="s">
        <v>305</v>
      </c>
      <c r="B33" s="102">
        <v>224698.31</v>
      </c>
    </row>
    <row r="34" spans="1:3" x14ac:dyDescent="0.2">
      <c r="A34" s="112" t="s">
        <v>306</v>
      </c>
      <c r="B34" s="102">
        <v>0</v>
      </c>
    </row>
    <row r="35" spans="1:3" x14ac:dyDescent="0.2">
      <c r="A35" s="112" t="s">
        <v>307</v>
      </c>
      <c r="B35" s="102">
        <f>11337.5+11573.19</f>
        <v>22910.690000000002</v>
      </c>
      <c r="C35" t="s">
        <v>373</v>
      </c>
    </row>
    <row r="36" spans="1:3" x14ac:dyDescent="0.2">
      <c r="A36" s="112" t="s">
        <v>232</v>
      </c>
      <c r="B36" s="102">
        <v>16570.439999999999</v>
      </c>
    </row>
    <row r="37" spans="1:3" x14ac:dyDescent="0.2">
      <c r="A37" s="112" t="s">
        <v>372</v>
      </c>
      <c r="B37" s="102">
        <v>83636.509999999995</v>
      </c>
    </row>
    <row r="38" spans="1:3" x14ac:dyDescent="0.2">
      <c r="A38" s="112" t="s">
        <v>308</v>
      </c>
      <c r="B38" s="102">
        <v>130303.64</v>
      </c>
    </row>
    <row r="39" spans="1:3" x14ac:dyDescent="0.2">
      <c r="A39" s="112" t="s">
        <v>309</v>
      </c>
      <c r="B39" s="102">
        <v>0</v>
      </c>
    </row>
    <row r="40" spans="1:3" x14ac:dyDescent="0.2">
      <c r="A40" s="112" t="s">
        <v>310</v>
      </c>
      <c r="B40" s="102">
        <v>82970.539999999994</v>
      </c>
    </row>
    <row r="41" spans="1:3" x14ac:dyDescent="0.2">
      <c r="A41" s="112" t="s">
        <v>311</v>
      </c>
      <c r="B41" s="102">
        <v>0</v>
      </c>
    </row>
    <row r="42" spans="1:3" x14ac:dyDescent="0.2">
      <c r="A42" s="112" t="s">
        <v>312</v>
      </c>
      <c r="B42" s="102">
        <v>0</v>
      </c>
    </row>
    <row r="43" spans="1:3" x14ac:dyDescent="0.2">
      <c r="A43" s="112" t="s">
        <v>313</v>
      </c>
      <c r="B43" s="102">
        <v>0</v>
      </c>
    </row>
    <row r="44" spans="1:3" x14ac:dyDescent="0.2">
      <c r="A44" s="112" t="s">
        <v>374</v>
      </c>
      <c r="B44" s="102">
        <f>57381.25+42553.75</f>
        <v>99935</v>
      </c>
    </row>
    <row r="45" spans="1:3" x14ac:dyDescent="0.2">
      <c r="A45" s="112" t="s">
        <v>314</v>
      </c>
      <c r="B45" s="102">
        <v>49712.24</v>
      </c>
    </row>
    <row r="46" spans="1:3" x14ac:dyDescent="0.2">
      <c r="A46" s="112" t="s">
        <v>315</v>
      </c>
      <c r="B46" s="102">
        <v>466943.17</v>
      </c>
    </row>
    <row r="47" spans="1:3" x14ac:dyDescent="0.2">
      <c r="A47" s="112" t="s">
        <v>316</v>
      </c>
      <c r="B47" s="102">
        <v>0</v>
      </c>
    </row>
    <row r="48" spans="1:3" x14ac:dyDescent="0.2">
      <c r="A48" s="112" t="s">
        <v>317</v>
      </c>
      <c r="B48" s="102">
        <v>69182.759999999995</v>
      </c>
    </row>
    <row r="49" spans="1:3" x14ac:dyDescent="0.2">
      <c r="A49" s="112" t="s">
        <v>318</v>
      </c>
      <c r="B49" s="102">
        <f>9750+43797.83+25254.13+31237.5</f>
        <v>110039.46</v>
      </c>
      <c r="C49" t="s">
        <v>371</v>
      </c>
    </row>
    <row r="50" spans="1:3" x14ac:dyDescent="0.2">
      <c r="A50" s="112" t="s">
        <v>319</v>
      </c>
      <c r="B50" s="102">
        <v>46377.15</v>
      </c>
    </row>
    <row r="51" spans="1:3" x14ac:dyDescent="0.2">
      <c r="A51" s="112" t="s">
        <v>320</v>
      </c>
      <c r="B51" s="102">
        <v>53886.33</v>
      </c>
    </row>
    <row r="52" spans="1:3" x14ac:dyDescent="0.2">
      <c r="A52" s="112" t="s">
        <v>321</v>
      </c>
      <c r="B52" s="102">
        <v>24390.42</v>
      </c>
    </row>
    <row r="53" spans="1:3" x14ac:dyDescent="0.2">
      <c r="A53" s="112" t="s">
        <v>322</v>
      </c>
      <c r="B53" s="102">
        <f>10825+4025</f>
        <v>14850</v>
      </c>
      <c r="C53" t="s">
        <v>380</v>
      </c>
    </row>
    <row r="54" spans="1:3" x14ac:dyDescent="0.2">
      <c r="A54" s="112" t="s">
        <v>230</v>
      </c>
      <c r="B54" s="102">
        <v>5679.36</v>
      </c>
    </row>
    <row r="55" spans="1:3" x14ac:dyDescent="0.2">
      <c r="A55" s="112" t="s">
        <v>224</v>
      </c>
      <c r="B55" s="102">
        <v>165000</v>
      </c>
    </row>
    <row r="56" spans="1:3" x14ac:dyDescent="0.2">
      <c r="A56" s="112" t="s">
        <v>323</v>
      </c>
      <c r="B56" s="102">
        <v>44041</v>
      </c>
    </row>
    <row r="57" spans="1:3" x14ac:dyDescent="0.2">
      <c r="A57" s="112" t="s">
        <v>324</v>
      </c>
      <c r="B57" s="102">
        <v>0</v>
      </c>
    </row>
    <row r="58" spans="1:3" x14ac:dyDescent="0.2">
      <c r="A58" s="112" t="s">
        <v>325</v>
      </c>
      <c r="B58" s="102">
        <v>7150</v>
      </c>
    </row>
    <row r="59" spans="1:3" x14ac:dyDescent="0.2">
      <c r="A59" s="112" t="s">
        <v>326</v>
      </c>
      <c r="B59" s="102">
        <v>6936.7</v>
      </c>
    </row>
    <row r="60" spans="1:3" x14ac:dyDescent="0.2">
      <c r="A60" s="112" t="s">
        <v>327</v>
      </c>
      <c r="B60" s="102">
        <v>3000.01</v>
      </c>
    </row>
    <row r="61" spans="1:3" x14ac:dyDescent="0.2">
      <c r="A61" s="112" t="s">
        <v>328</v>
      </c>
      <c r="B61" s="102">
        <v>54269.75</v>
      </c>
    </row>
    <row r="62" spans="1:3" x14ac:dyDescent="0.2">
      <c r="A62" s="112" t="s">
        <v>329</v>
      </c>
      <c r="B62" s="102">
        <v>121331.47</v>
      </c>
    </row>
    <row r="63" spans="1:3" x14ac:dyDescent="0.2">
      <c r="A63" s="112" t="s">
        <v>330</v>
      </c>
      <c r="B63" s="102">
        <v>15862.46</v>
      </c>
    </row>
    <row r="64" spans="1:3" x14ac:dyDescent="0.2">
      <c r="A64" s="112" t="s">
        <v>331</v>
      </c>
      <c r="B64" s="102">
        <v>7050</v>
      </c>
    </row>
    <row r="65" spans="1:2" x14ac:dyDescent="0.2">
      <c r="A65" s="112" t="s">
        <v>332</v>
      </c>
      <c r="B65" s="102">
        <v>18000</v>
      </c>
    </row>
    <row r="66" spans="1:2" x14ac:dyDescent="0.2">
      <c r="A66" s="112" t="s">
        <v>333</v>
      </c>
      <c r="B66" s="102">
        <v>11800</v>
      </c>
    </row>
    <row r="67" spans="1:2" x14ac:dyDescent="0.2">
      <c r="A67" s="112" t="s">
        <v>334</v>
      </c>
      <c r="B67" s="113">
        <v>123108.88</v>
      </c>
    </row>
    <row r="68" spans="1:2" x14ac:dyDescent="0.2">
      <c r="A68" s="112" t="s">
        <v>335</v>
      </c>
      <c r="B68" s="102">
        <v>43787.63</v>
      </c>
    </row>
    <row r="69" spans="1:2" x14ac:dyDescent="0.2">
      <c r="A69" s="112" t="s">
        <v>336</v>
      </c>
      <c r="B69" s="102">
        <v>46031.86</v>
      </c>
    </row>
    <row r="70" spans="1:2" x14ac:dyDescent="0.2">
      <c r="A70" s="112" t="s">
        <v>337</v>
      </c>
      <c r="B70" s="102">
        <v>1068455.46</v>
      </c>
    </row>
    <row r="71" spans="1:2" x14ac:dyDescent="0.2">
      <c r="A71" s="112" t="s">
        <v>338</v>
      </c>
      <c r="B71" s="102">
        <v>0</v>
      </c>
    </row>
    <row r="72" spans="1:2" x14ac:dyDescent="0.2">
      <c r="A72" s="112" t="s">
        <v>339</v>
      </c>
      <c r="B72" s="102">
        <v>0</v>
      </c>
    </row>
    <row r="73" spans="1:2" x14ac:dyDescent="0.2">
      <c r="A73" s="112" t="s">
        <v>340</v>
      </c>
      <c r="B73" s="102">
        <v>84850</v>
      </c>
    </row>
    <row r="74" spans="1:2" x14ac:dyDescent="0.2">
      <c r="A74" s="112" t="s">
        <v>341</v>
      </c>
      <c r="B74" s="102">
        <v>0</v>
      </c>
    </row>
    <row r="75" spans="1:2" x14ac:dyDescent="0.2">
      <c r="A75" s="112" t="s">
        <v>342</v>
      </c>
      <c r="B75" s="102">
        <v>105113.5</v>
      </c>
    </row>
    <row r="76" spans="1:2" x14ac:dyDescent="0.2">
      <c r="A76" s="112" t="s">
        <v>343</v>
      </c>
      <c r="B76" s="102">
        <v>0</v>
      </c>
    </row>
    <row r="77" spans="1:2" x14ac:dyDescent="0.2">
      <c r="A77" s="112" t="s">
        <v>344</v>
      </c>
      <c r="B77" s="102">
        <v>0</v>
      </c>
    </row>
    <row r="78" spans="1:2" x14ac:dyDescent="0.2">
      <c r="A78" s="112" t="s">
        <v>375</v>
      </c>
      <c r="B78" s="102">
        <v>4600</v>
      </c>
    </row>
    <row r="79" spans="1:2" x14ac:dyDescent="0.2">
      <c r="A79" s="112" t="s">
        <v>377</v>
      </c>
      <c r="B79" s="102">
        <v>32875</v>
      </c>
    </row>
    <row r="80" spans="1:2" x14ac:dyDescent="0.2">
      <c r="A80" s="112" t="s">
        <v>378</v>
      </c>
      <c r="B80" s="102">
        <v>16000</v>
      </c>
    </row>
    <row r="81" spans="1:2" x14ac:dyDescent="0.2">
      <c r="A81" s="112" t="s">
        <v>379</v>
      </c>
      <c r="B81" s="102">
        <v>40000</v>
      </c>
    </row>
    <row r="82" spans="1:2" x14ac:dyDescent="0.2">
      <c r="B82" s="100">
        <f>SUM(B2:B81)</f>
        <v>6229303.8700000001</v>
      </c>
    </row>
  </sheetData>
  <pageMargins left="0.7" right="0.7" top="0.75" bottom="0.75" header="0.3" footer="0.3"/>
  <pageSetup paperSize="9" scale="79" orientation="portrait" verticalDpi="599" r:id="rId1"/>
  <colBreaks count="1" manualBreakCount="1">
    <brk id="5"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09" t="s">
        <v>103</v>
      </c>
      <c r="B1" s="210"/>
      <c r="C1" s="210"/>
      <c r="D1" s="210"/>
      <c r="E1" s="210"/>
      <c r="F1" s="210"/>
      <c r="G1" s="210"/>
      <c r="H1" s="211"/>
    </row>
    <row r="2" spans="1:8" s="2" customFormat="1" ht="24.75" customHeight="1" x14ac:dyDescent="0.2">
      <c r="A2" s="33" t="s">
        <v>104</v>
      </c>
      <c r="B2" s="208" t="s">
        <v>105</v>
      </c>
      <c r="C2" s="208"/>
      <c r="D2" s="208"/>
      <c r="E2" s="208"/>
      <c r="F2" s="208"/>
      <c r="G2" s="208"/>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20" t="s">
        <v>107</v>
      </c>
      <c r="B1" s="221"/>
      <c r="C1" s="221"/>
      <c r="D1" s="221"/>
      <c r="E1" s="221"/>
      <c r="F1" s="221"/>
      <c r="G1" s="221"/>
      <c r="H1" s="221"/>
      <c r="I1" s="221"/>
      <c r="J1" s="221"/>
      <c r="K1" s="221"/>
      <c r="L1" s="221"/>
      <c r="M1" s="221"/>
      <c r="N1" s="222"/>
    </row>
    <row r="2" spans="1:14" ht="21" customHeight="1" x14ac:dyDescent="0.2">
      <c r="A2" s="33" t="s">
        <v>104</v>
      </c>
      <c r="B2" s="225" t="s">
        <v>105</v>
      </c>
      <c r="C2" s="225"/>
      <c r="D2" s="225"/>
      <c r="E2" s="225"/>
      <c r="F2" s="225"/>
      <c r="G2" s="225"/>
      <c r="H2" s="225"/>
      <c r="I2" s="225"/>
      <c r="J2" s="225"/>
      <c r="K2" s="225"/>
      <c r="L2" s="225"/>
      <c r="M2" s="225"/>
      <c r="N2" s="225"/>
    </row>
    <row r="3" spans="1:14" ht="32.25" customHeight="1" thickBot="1" x14ac:dyDescent="0.25">
      <c r="A3" s="122" t="s">
        <v>106</v>
      </c>
      <c r="B3" s="123" t="s">
        <v>99</v>
      </c>
      <c r="C3" s="122" t="s">
        <v>108</v>
      </c>
      <c r="D3" s="122" t="s">
        <v>97</v>
      </c>
      <c r="E3" s="122" t="s">
        <v>98</v>
      </c>
      <c r="F3" s="122" t="s">
        <v>109</v>
      </c>
      <c r="G3" s="122" t="s">
        <v>110</v>
      </c>
      <c r="H3" s="122" t="s">
        <v>111</v>
      </c>
      <c r="I3" s="122" t="s">
        <v>112</v>
      </c>
      <c r="J3" s="122" t="s">
        <v>113</v>
      </c>
      <c r="K3" s="215" t="s">
        <v>114</v>
      </c>
      <c r="L3" s="216"/>
      <c r="M3" s="215" t="s">
        <v>115</v>
      </c>
      <c r="N3" s="216"/>
    </row>
    <row r="4" spans="1:14" ht="58.5" customHeight="1" x14ac:dyDescent="0.2">
      <c r="A4" s="212"/>
      <c r="B4" s="212"/>
      <c r="C4" s="212"/>
      <c r="D4" s="121"/>
      <c r="E4" s="125"/>
      <c r="F4" s="212"/>
      <c r="G4" s="212"/>
      <c r="H4" s="212"/>
      <c r="I4" s="121"/>
      <c r="J4" s="212"/>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213">
        <v>11</v>
      </c>
      <c r="L5" s="214"/>
      <c r="M5" s="213">
        <v>12</v>
      </c>
      <c r="N5" s="214"/>
    </row>
    <row r="6" spans="1:14" x14ac:dyDescent="0.2">
      <c r="A6" s="217" t="s">
        <v>105</v>
      </c>
      <c r="B6" s="227"/>
      <c r="C6" s="227"/>
      <c r="D6" s="10"/>
      <c r="E6" s="10"/>
      <c r="F6" s="10"/>
      <c r="G6" s="10"/>
      <c r="H6" s="10"/>
      <c r="I6" s="217"/>
      <c r="J6" s="10"/>
      <c r="K6" s="19"/>
      <c r="L6" s="19"/>
      <c r="M6" s="19"/>
      <c r="N6" s="19"/>
    </row>
    <row r="7" spans="1:14" x14ac:dyDescent="0.2">
      <c r="A7" s="218"/>
      <c r="B7" s="223"/>
      <c r="C7" s="223"/>
      <c r="D7" s="11"/>
      <c r="E7" s="11"/>
      <c r="F7" s="11"/>
      <c r="G7" s="11"/>
      <c r="H7" s="11"/>
      <c r="I7" s="218"/>
      <c r="J7" s="11"/>
      <c r="K7" s="18"/>
      <c r="L7" s="18"/>
      <c r="M7" s="18"/>
      <c r="N7" s="18"/>
    </row>
    <row r="8" spans="1:14" x14ac:dyDescent="0.2">
      <c r="A8" s="218"/>
      <c r="B8" s="223"/>
      <c r="C8" s="223"/>
      <c r="D8" s="11"/>
      <c r="E8" s="11"/>
      <c r="F8" s="11"/>
      <c r="G8" s="11"/>
      <c r="H8" s="11"/>
      <c r="I8" s="219"/>
      <c r="J8" s="11"/>
      <c r="K8" s="18"/>
      <c r="L8" s="18"/>
      <c r="M8" s="18"/>
      <c r="N8" s="18"/>
    </row>
    <row r="9" spans="1:14" x14ac:dyDescent="0.2">
      <c r="A9" s="218"/>
      <c r="B9" s="223"/>
      <c r="C9" s="223"/>
      <c r="D9" s="11"/>
      <c r="E9" s="11"/>
      <c r="F9" s="11"/>
      <c r="G9" s="11"/>
      <c r="H9" s="11"/>
      <c r="I9" s="224"/>
      <c r="J9" s="11"/>
      <c r="K9" s="18"/>
      <c r="L9" s="18"/>
      <c r="M9" s="18"/>
      <c r="N9" s="18"/>
    </row>
    <row r="10" spans="1:14" x14ac:dyDescent="0.2">
      <c r="A10" s="218"/>
      <c r="B10" s="223"/>
      <c r="C10" s="223"/>
      <c r="D10" s="11"/>
      <c r="E10" s="11"/>
      <c r="F10" s="11"/>
      <c r="G10" s="11"/>
      <c r="H10" s="11"/>
      <c r="I10" s="218"/>
      <c r="J10" s="11"/>
      <c r="K10" s="18"/>
      <c r="L10" s="18"/>
      <c r="M10" s="18"/>
      <c r="N10" s="18"/>
    </row>
    <row r="11" spans="1:14" x14ac:dyDescent="0.2">
      <c r="A11" s="218"/>
      <c r="B11" s="223"/>
      <c r="C11" s="223"/>
      <c r="D11" s="11"/>
      <c r="E11" s="11"/>
      <c r="F11" s="11"/>
      <c r="G11" s="11"/>
      <c r="H11" s="11"/>
      <c r="I11" s="219"/>
      <c r="J11" s="11"/>
      <c r="K11" s="18"/>
      <c r="L11" s="18"/>
      <c r="M11" s="18"/>
      <c r="N11" s="18"/>
    </row>
    <row r="12" spans="1:14" x14ac:dyDescent="0.2">
      <c r="A12" s="218"/>
      <c r="B12" s="223"/>
      <c r="C12" s="223"/>
      <c r="D12" s="11"/>
      <c r="E12" s="11"/>
      <c r="F12" s="11"/>
      <c r="G12" s="11"/>
      <c r="H12" s="11"/>
      <c r="I12" s="224"/>
      <c r="J12" s="11"/>
      <c r="K12" s="18"/>
      <c r="L12" s="18"/>
      <c r="M12" s="18"/>
      <c r="N12" s="18"/>
    </row>
    <row r="13" spans="1:14" x14ac:dyDescent="0.2">
      <c r="A13" s="218"/>
      <c r="B13" s="223"/>
      <c r="C13" s="223"/>
      <c r="D13" s="11"/>
      <c r="E13" s="11"/>
      <c r="F13" s="11"/>
      <c r="G13" s="11"/>
      <c r="H13" s="11"/>
      <c r="I13" s="218"/>
      <c r="J13" s="11"/>
      <c r="K13" s="18"/>
      <c r="L13" s="18"/>
      <c r="M13" s="18"/>
      <c r="N13" s="18"/>
    </row>
    <row r="14" spans="1:14" x14ac:dyDescent="0.2">
      <c r="A14" s="218"/>
      <c r="B14" s="223"/>
      <c r="C14" s="223"/>
      <c r="D14" s="11"/>
      <c r="E14" s="11"/>
      <c r="F14" s="11"/>
      <c r="G14" s="11"/>
      <c r="H14" s="11"/>
      <c r="I14" s="219"/>
      <c r="J14" s="11"/>
      <c r="K14" s="18"/>
      <c r="L14" s="18"/>
      <c r="M14" s="18"/>
      <c r="N14" s="18"/>
    </row>
    <row r="15" spans="1:14" x14ac:dyDescent="0.2">
      <c r="A15" s="218"/>
      <c r="B15" s="223"/>
      <c r="C15" s="223"/>
      <c r="D15" s="11"/>
      <c r="E15" s="11"/>
      <c r="F15" s="11"/>
      <c r="G15" s="11"/>
      <c r="H15" s="11"/>
      <c r="I15" s="224"/>
      <c r="J15" s="11"/>
      <c r="K15" s="18"/>
      <c r="L15" s="18"/>
      <c r="M15" s="18"/>
      <c r="N15" s="18"/>
    </row>
    <row r="16" spans="1:14" x14ac:dyDescent="0.2">
      <c r="A16" s="218"/>
      <c r="B16" s="223"/>
      <c r="C16" s="223"/>
      <c r="D16" s="11"/>
      <c r="E16" s="11"/>
      <c r="F16" s="11"/>
      <c r="G16" s="11"/>
      <c r="H16" s="11"/>
      <c r="I16" s="218"/>
      <c r="J16" s="11"/>
      <c r="K16" s="18"/>
      <c r="L16" s="18"/>
      <c r="M16" s="18"/>
      <c r="N16" s="18"/>
    </row>
    <row r="17" spans="1:14" x14ac:dyDescent="0.2">
      <c r="A17" s="218"/>
      <c r="B17" s="223"/>
      <c r="C17" s="223"/>
      <c r="D17" s="11"/>
      <c r="E17" s="11"/>
      <c r="F17" s="11"/>
      <c r="G17" s="11"/>
      <c r="H17" s="11"/>
      <c r="I17" s="219"/>
      <c r="J17" s="11"/>
      <c r="K17" s="18"/>
      <c r="L17" s="18"/>
      <c r="M17" s="18"/>
      <c r="N17" s="18"/>
    </row>
    <row r="18" spans="1:14" x14ac:dyDescent="0.2">
      <c r="A18" s="218"/>
      <c r="B18" s="223"/>
      <c r="C18" s="223"/>
      <c r="D18" s="11"/>
      <c r="E18" s="11"/>
      <c r="F18" s="11"/>
      <c r="G18" s="11"/>
      <c r="H18" s="11"/>
      <c r="I18" s="224"/>
      <c r="J18" s="11"/>
      <c r="K18" s="18"/>
      <c r="L18" s="18"/>
      <c r="M18" s="18"/>
      <c r="N18" s="18"/>
    </row>
    <row r="19" spans="1:14" x14ac:dyDescent="0.2">
      <c r="A19" s="218"/>
      <c r="B19" s="223"/>
      <c r="C19" s="223"/>
      <c r="D19" s="11"/>
      <c r="E19" s="11"/>
      <c r="F19" s="11"/>
      <c r="G19" s="11"/>
      <c r="H19" s="11"/>
      <c r="I19" s="218"/>
      <c r="J19" s="11"/>
      <c r="K19" s="18"/>
      <c r="L19" s="18"/>
      <c r="M19" s="18"/>
      <c r="N19" s="18"/>
    </row>
    <row r="20" spans="1:14" x14ac:dyDescent="0.2">
      <c r="A20" s="218"/>
      <c r="B20" s="223"/>
      <c r="C20" s="223"/>
      <c r="D20" s="11"/>
      <c r="E20" s="11"/>
      <c r="F20" s="11"/>
      <c r="G20" s="11"/>
      <c r="H20" s="11"/>
      <c r="I20" s="219"/>
      <c r="J20" s="11"/>
      <c r="K20" s="18"/>
      <c r="L20" s="18"/>
      <c r="M20" s="18"/>
      <c r="N20" s="18"/>
    </row>
    <row r="21" spans="1:14" x14ac:dyDescent="0.2">
      <c r="A21" s="218"/>
      <c r="B21" s="223"/>
      <c r="C21" s="223"/>
      <c r="D21" s="11"/>
      <c r="E21" s="11"/>
      <c r="F21" s="11"/>
      <c r="G21" s="11"/>
      <c r="H21" s="11"/>
      <c r="I21" s="224"/>
      <c r="J21" s="11"/>
      <c r="K21" s="18"/>
      <c r="L21" s="18"/>
      <c r="M21" s="18"/>
      <c r="N21" s="18"/>
    </row>
    <row r="22" spans="1:14" x14ac:dyDescent="0.2">
      <c r="A22" s="218"/>
      <c r="B22" s="223"/>
      <c r="C22" s="223"/>
      <c r="D22" s="11"/>
      <c r="E22" s="11"/>
      <c r="F22" s="11"/>
      <c r="G22" s="11"/>
      <c r="H22" s="11"/>
      <c r="I22" s="218"/>
      <c r="J22" s="11"/>
      <c r="K22" s="18"/>
      <c r="L22" s="18"/>
      <c r="M22" s="18"/>
      <c r="N22" s="18"/>
    </row>
    <row r="23" spans="1:14" x14ac:dyDescent="0.2">
      <c r="A23" s="219"/>
      <c r="B23" s="223"/>
      <c r="C23" s="223"/>
      <c r="D23" s="11"/>
      <c r="E23" s="11"/>
      <c r="F23" s="11"/>
      <c r="G23" s="11"/>
      <c r="H23" s="11"/>
      <c r="I23" s="219"/>
      <c r="J23" s="11"/>
      <c r="K23" s="18"/>
      <c r="L23" s="18"/>
      <c r="M23" s="18"/>
      <c r="N23" s="18"/>
    </row>
    <row r="24" spans="1:14" x14ac:dyDescent="0.2">
      <c r="A24" s="224" t="s">
        <v>105</v>
      </c>
      <c r="B24" s="223"/>
      <c r="C24" s="223"/>
      <c r="D24" s="11"/>
      <c r="E24" s="11"/>
      <c r="F24" s="11"/>
      <c r="G24" s="11"/>
      <c r="H24" s="11"/>
      <c r="I24" s="224"/>
      <c r="J24" s="11"/>
      <c r="K24" s="18"/>
      <c r="L24" s="18"/>
      <c r="M24" s="18"/>
      <c r="N24" s="18"/>
    </row>
    <row r="25" spans="1:14" x14ac:dyDescent="0.2">
      <c r="A25" s="218"/>
      <c r="B25" s="223"/>
      <c r="C25" s="223"/>
      <c r="D25" s="11"/>
      <c r="E25" s="11"/>
      <c r="F25" s="11"/>
      <c r="G25" s="11"/>
      <c r="H25" s="11"/>
      <c r="I25" s="218"/>
      <c r="J25" s="11"/>
      <c r="K25" s="18"/>
      <c r="L25" s="18"/>
      <c r="M25" s="18"/>
      <c r="N25" s="18"/>
    </row>
    <row r="26" spans="1:14" x14ac:dyDescent="0.2">
      <c r="A26" s="218"/>
      <c r="B26" s="223"/>
      <c r="C26" s="223"/>
      <c r="D26" s="11"/>
      <c r="E26" s="11"/>
      <c r="F26" s="11"/>
      <c r="G26" s="11"/>
      <c r="H26" s="11"/>
      <c r="I26" s="219"/>
      <c r="J26" s="11"/>
      <c r="K26" s="18"/>
      <c r="L26" s="18"/>
      <c r="M26" s="18"/>
      <c r="N26" s="18"/>
    </row>
    <row r="27" spans="1:14" x14ac:dyDescent="0.2">
      <c r="A27" s="218"/>
      <c r="B27" s="223"/>
      <c r="C27" s="223"/>
      <c r="D27" s="11"/>
      <c r="E27" s="11"/>
      <c r="F27" s="11"/>
      <c r="G27" s="11"/>
      <c r="H27" s="11"/>
      <c r="I27" s="224"/>
      <c r="J27" s="11"/>
      <c r="K27" s="18"/>
      <c r="L27" s="18"/>
      <c r="M27" s="18"/>
      <c r="N27" s="18"/>
    </row>
    <row r="28" spans="1:14" x14ac:dyDescent="0.2">
      <c r="A28" s="218"/>
      <c r="B28" s="223"/>
      <c r="C28" s="223"/>
      <c r="D28" s="11"/>
      <c r="E28" s="11"/>
      <c r="F28" s="11"/>
      <c r="G28" s="11"/>
      <c r="H28" s="11"/>
      <c r="I28" s="218"/>
      <c r="J28" s="11"/>
      <c r="K28" s="18"/>
      <c r="L28" s="18"/>
      <c r="M28" s="18"/>
      <c r="N28" s="18"/>
    </row>
    <row r="29" spans="1:14" x14ac:dyDescent="0.2">
      <c r="A29" s="218"/>
      <c r="B29" s="223"/>
      <c r="C29" s="223"/>
      <c r="D29" s="11"/>
      <c r="E29" s="11"/>
      <c r="F29" s="11"/>
      <c r="G29" s="11"/>
      <c r="H29" s="11"/>
      <c r="I29" s="219"/>
      <c r="J29" s="11"/>
      <c r="K29" s="18"/>
      <c r="L29" s="18"/>
      <c r="M29" s="18"/>
      <c r="N29" s="18"/>
    </row>
    <row r="30" spans="1:14" x14ac:dyDescent="0.2">
      <c r="A30" s="218"/>
      <c r="B30" s="223"/>
      <c r="C30" s="223"/>
      <c r="D30" s="11"/>
      <c r="E30" s="11"/>
      <c r="F30" s="11"/>
      <c r="G30" s="11"/>
      <c r="H30" s="11"/>
      <c r="I30" s="224"/>
      <c r="J30" s="11"/>
      <c r="K30" s="18"/>
      <c r="L30" s="18"/>
      <c r="M30" s="18"/>
      <c r="N30" s="18"/>
    </row>
    <row r="31" spans="1:14" x14ac:dyDescent="0.2">
      <c r="A31" s="218"/>
      <c r="B31" s="223"/>
      <c r="C31" s="223"/>
      <c r="D31" s="11"/>
      <c r="E31" s="11"/>
      <c r="F31" s="11"/>
      <c r="G31" s="11"/>
      <c r="H31" s="11"/>
      <c r="I31" s="218"/>
      <c r="J31" s="11"/>
      <c r="K31" s="18"/>
      <c r="L31" s="18"/>
      <c r="M31" s="18"/>
      <c r="N31" s="18"/>
    </row>
    <row r="32" spans="1:14" x14ac:dyDescent="0.2">
      <c r="A32" s="219"/>
      <c r="B32" s="223"/>
      <c r="C32" s="223"/>
      <c r="D32" s="11"/>
      <c r="E32" s="11"/>
      <c r="F32" s="11"/>
      <c r="G32" s="11"/>
      <c r="H32" s="11"/>
      <c r="I32" s="219"/>
      <c r="J32" s="11"/>
      <c r="K32" s="18"/>
      <c r="L32" s="18"/>
      <c r="M32" s="18"/>
      <c r="N32" s="18"/>
    </row>
    <row r="34" spans="1:14" ht="15" x14ac:dyDescent="0.25">
      <c r="A34" s="52" t="s">
        <v>71</v>
      </c>
    </row>
    <row r="35" spans="1:14" ht="14.25" x14ac:dyDescent="0.2">
      <c r="A35" s="115" t="s">
        <v>118</v>
      </c>
      <c r="B35" s="115"/>
      <c r="C35" s="115"/>
      <c r="D35" s="115"/>
      <c r="E35" s="115"/>
      <c r="F35" s="115"/>
      <c r="G35" s="115"/>
      <c r="H35" s="115"/>
      <c r="I35" s="115"/>
      <c r="J35" s="115"/>
      <c r="K35" s="115"/>
      <c r="L35" s="115"/>
      <c r="M35" s="115"/>
      <c r="N35" s="115"/>
    </row>
    <row r="36" spans="1:14" ht="7.5" customHeight="1" x14ac:dyDescent="0.2">
      <c r="A36" s="228"/>
      <c r="B36" s="228"/>
      <c r="C36" s="228"/>
      <c r="D36" s="228"/>
      <c r="E36" s="228"/>
      <c r="F36" s="228"/>
      <c r="G36" s="228"/>
      <c r="H36" s="228"/>
      <c r="I36" s="228"/>
      <c r="J36" s="228"/>
      <c r="K36" s="228"/>
      <c r="L36" s="228"/>
      <c r="M36" s="228"/>
      <c r="N36" s="228"/>
    </row>
    <row r="37" spans="1:14" ht="14.25" customHeight="1" x14ac:dyDescent="0.2">
      <c r="A37" s="114" t="s">
        <v>119</v>
      </c>
      <c r="B37" s="114"/>
      <c r="C37" s="114"/>
      <c r="D37" s="114"/>
      <c r="E37" s="114"/>
      <c r="F37" s="114"/>
      <c r="G37" s="114"/>
      <c r="H37" s="114"/>
      <c r="I37" s="114"/>
      <c r="J37" s="114"/>
      <c r="K37" s="114"/>
      <c r="L37" s="114"/>
      <c r="M37" s="114"/>
      <c r="N37" s="114"/>
    </row>
    <row r="38" spans="1:14" x14ac:dyDescent="0.2">
      <c r="A38" s="114"/>
      <c r="B38" s="114"/>
      <c r="C38" s="114"/>
      <c r="D38" s="114"/>
      <c r="E38" s="114"/>
      <c r="F38" s="114"/>
      <c r="G38" s="114"/>
      <c r="H38" s="114"/>
      <c r="I38" s="114"/>
      <c r="J38" s="114"/>
      <c r="K38" s="114"/>
      <c r="L38" s="114"/>
      <c r="M38" s="114"/>
      <c r="N38" s="114"/>
    </row>
    <row r="39" spans="1:14" ht="8.1" customHeight="1" x14ac:dyDescent="0.2"/>
    <row r="40" spans="1:14" x14ac:dyDescent="0.2">
      <c r="A40" s="226" t="s">
        <v>120</v>
      </c>
      <c r="B40" s="226"/>
      <c r="C40" s="226"/>
      <c r="D40" s="226"/>
      <c r="E40" s="226"/>
      <c r="F40" s="226"/>
      <c r="G40" s="226"/>
      <c r="H40" s="226"/>
      <c r="I40" s="226"/>
      <c r="J40" s="226"/>
      <c r="K40" s="226"/>
      <c r="L40" s="226"/>
      <c r="M40" s="226"/>
      <c r="N40" s="226"/>
    </row>
    <row r="41" spans="1:14" ht="16.5" customHeight="1" x14ac:dyDescent="0.2">
      <c r="A41" s="226"/>
      <c r="B41" s="226"/>
      <c r="C41" s="226"/>
      <c r="D41" s="226"/>
      <c r="E41" s="226"/>
      <c r="F41" s="226"/>
      <c r="G41" s="226"/>
      <c r="H41" s="226"/>
      <c r="I41" s="226"/>
      <c r="J41" s="226"/>
      <c r="K41" s="226"/>
      <c r="L41" s="226"/>
      <c r="M41" s="226"/>
      <c r="N41" s="226"/>
    </row>
    <row r="42" spans="1:14" ht="8.1" customHeight="1" x14ac:dyDescent="0.2"/>
    <row r="43" spans="1:14" ht="12.75" customHeight="1" x14ac:dyDescent="0.2">
      <c r="A43" s="226" t="s">
        <v>121</v>
      </c>
      <c r="B43" s="226"/>
      <c r="C43" s="226"/>
      <c r="D43" s="226"/>
      <c r="E43" s="226"/>
      <c r="F43" s="226"/>
      <c r="G43" s="226"/>
      <c r="H43" s="226"/>
      <c r="I43" s="226"/>
      <c r="J43" s="226"/>
      <c r="K43" s="226"/>
      <c r="L43" s="226"/>
      <c r="M43" s="226"/>
      <c r="N43" s="226"/>
    </row>
    <row r="44" spans="1:14" ht="12.75" customHeight="1" x14ac:dyDescent="0.2">
      <c r="A44" s="226"/>
      <c r="B44" s="226"/>
      <c r="C44" s="226"/>
      <c r="D44" s="226"/>
      <c r="E44" s="226"/>
      <c r="F44" s="226"/>
      <c r="G44" s="226"/>
      <c r="H44" s="226"/>
      <c r="I44" s="226"/>
      <c r="J44" s="226"/>
      <c r="K44" s="226"/>
      <c r="L44" s="226"/>
      <c r="M44" s="226"/>
      <c r="N44" s="226"/>
    </row>
    <row r="45" spans="1:14" ht="12.75" customHeight="1" x14ac:dyDescent="0.2">
      <c r="A45" s="226"/>
      <c r="B45" s="226"/>
      <c r="C45" s="226"/>
      <c r="D45" s="226"/>
      <c r="E45" s="226"/>
      <c r="F45" s="226"/>
      <c r="G45" s="226"/>
      <c r="H45" s="226"/>
      <c r="I45" s="226"/>
      <c r="J45" s="226"/>
      <c r="K45" s="226"/>
      <c r="L45" s="226"/>
      <c r="M45" s="226"/>
      <c r="N45" s="226"/>
    </row>
    <row r="46" spans="1:14" ht="12.75" customHeight="1" x14ac:dyDescent="0.2">
      <c r="A46" s="226"/>
      <c r="B46" s="226"/>
      <c r="C46" s="226"/>
      <c r="D46" s="226"/>
      <c r="E46" s="226"/>
      <c r="F46" s="226"/>
      <c r="G46" s="226"/>
      <c r="H46" s="226"/>
      <c r="I46" s="226"/>
      <c r="J46" s="226"/>
      <c r="K46" s="226"/>
      <c r="L46" s="226"/>
      <c r="M46" s="226"/>
      <c r="N46" s="226"/>
    </row>
    <row r="47" spans="1:14" ht="22.5" customHeight="1" x14ac:dyDescent="0.2">
      <c r="A47" s="226"/>
      <c r="B47" s="226"/>
      <c r="C47" s="226"/>
      <c r="D47" s="226"/>
      <c r="E47" s="226"/>
      <c r="F47" s="226"/>
      <c r="G47" s="226"/>
      <c r="H47" s="226"/>
      <c r="I47" s="226"/>
      <c r="J47" s="226"/>
      <c r="K47" s="226"/>
      <c r="L47" s="226"/>
      <c r="M47" s="226"/>
      <c r="N47" s="226"/>
    </row>
    <row r="48" spans="1:14" ht="8.1" customHeight="1" x14ac:dyDescent="0.2"/>
    <row r="49" spans="1:14" ht="14.25" x14ac:dyDescent="0.2">
      <c r="A49" s="115" t="s">
        <v>122</v>
      </c>
      <c r="B49" s="115"/>
      <c r="C49" s="115"/>
      <c r="D49" s="115"/>
      <c r="E49" s="115"/>
      <c r="F49" s="115"/>
      <c r="G49" s="115"/>
      <c r="H49" s="115"/>
      <c r="I49" s="115"/>
      <c r="J49" s="115"/>
      <c r="K49" s="115"/>
      <c r="L49" s="115"/>
      <c r="M49" s="115"/>
      <c r="N49" s="115"/>
    </row>
    <row r="50" spans="1:14" ht="8.1" customHeight="1" x14ac:dyDescent="0.2"/>
    <row r="51" spans="1:14" ht="14.25" x14ac:dyDescent="0.2">
      <c r="A51" s="115" t="s">
        <v>123</v>
      </c>
      <c r="B51" s="115"/>
      <c r="C51" s="115"/>
      <c r="D51" s="115"/>
      <c r="E51" s="115"/>
      <c r="F51" s="115"/>
      <c r="G51" s="115"/>
      <c r="H51" s="115"/>
      <c r="I51" s="115"/>
      <c r="J51" s="115"/>
      <c r="K51" s="115"/>
      <c r="L51" s="115"/>
      <c r="M51" s="115"/>
      <c r="N51" s="115"/>
    </row>
    <row r="52" spans="1:14" ht="8.1" customHeight="1" x14ac:dyDescent="0.2"/>
    <row r="53" spans="1:14" ht="14.25" x14ac:dyDescent="0.2">
      <c r="A53" s="115" t="s">
        <v>124</v>
      </c>
      <c r="B53" s="115"/>
      <c r="C53" s="115"/>
      <c r="D53" s="115"/>
      <c r="E53" s="115"/>
      <c r="F53" s="115"/>
      <c r="G53" s="115"/>
      <c r="H53" s="115"/>
      <c r="I53" s="115"/>
      <c r="J53" s="115"/>
      <c r="K53" s="115"/>
      <c r="L53" s="115"/>
      <c r="M53" s="115"/>
      <c r="N53" s="115"/>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20" t="s">
        <v>125</v>
      </c>
      <c r="B1" s="221"/>
      <c r="C1" s="221"/>
      <c r="D1" s="221"/>
      <c r="E1" s="221"/>
      <c r="F1" s="221"/>
      <c r="G1" s="221"/>
      <c r="H1" s="222"/>
    </row>
    <row r="2" spans="1:8" ht="21" customHeight="1" x14ac:dyDescent="0.2">
      <c r="A2" s="33" t="s">
        <v>104</v>
      </c>
      <c r="B2" s="208" t="s">
        <v>105</v>
      </c>
      <c r="C2" s="208"/>
      <c r="D2" s="208"/>
      <c r="E2" s="208"/>
      <c r="F2" s="208"/>
      <c r="G2" s="208"/>
      <c r="H2" s="208"/>
    </row>
    <row r="3" spans="1:8" ht="32.25" customHeight="1" x14ac:dyDescent="0.2">
      <c r="A3" s="122" t="s">
        <v>106</v>
      </c>
      <c r="B3" s="122" t="s">
        <v>126</v>
      </c>
      <c r="C3" s="123" t="s">
        <v>127</v>
      </c>
      <c r="D3" s="122" t="s">
        <v>98</v>
      </c>
      <c r="E3" s="122" t="s">
        <v>109</v>
      </c>
      <c r="F3" s="122" t="s">
        <v>110</v>
      </c>
      <c r="G3" s="122" t="s">
        <v>111</v>
      </c>
      <c r="H3" s="122" t="s">
        <v>128</v>
      </c>
    </row>
    <row r="4" spans="1:8" ht="27.75" customHeight="1" x14ac:dyDescent="0.2">
      <c r="A4" s="212"/>
      <c r="B4" s="212"/>
      <c r="C4" s="121"/>
      <c r="D4" s="125"/>
      <c r="E4" s="212"/>
      <c r="F4" s="212"/>
      <c r="G4" s="212"/>
      <c r="H4" s="121"/>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14" t="s">
        <v>118</v>
      </c>
      <c r="B15" s="114"/>
      <c r="C15" s="114"/>
      <c r="D15" s="114"/>
      <c r="E15" s="114"/>
      <c r="F15" s="114"/>
      <c r="G15" s="114"/>
      <c r="H15" s="114"/>
    </row>
    <row r="16" spans="1:8" ht="8.1" customHeight="1" x14ac:dyDescent="0.2"/>
    <row r="17" spans="1:8" ht="33.75" customHeight="1" x14ac:dyDescent="0.2">
      <c r="A17" s="230" t="s">
        <v>129</v>
      </c>
      <c r="B17" s="114"/>
      <c r="C17" s="114"/>
      <c r="D17" s="114"/>
      <c r="E17" s="114"/>
      <c r="F17" s="114"/>
      <c r="G17" s="114"/>
      <c r="H17" s="114"/>
    </row>
    <row r="18" spans="1:8" ht="8.1" customHeight="1" x14ac:dyDescent="0.2"/>
    <row r="19" spans="1:8" x14ac:dyDescent="0.2">
      <c r="A19" s="229" t="s">
        <v>130</v>
      </c>
      <c r="B19" s="226"/>
      <c r="C19" s="226"/>
      <c r="D19" s="226"/>
      <c r="E19" s="226"/>
      <c r="F19" s="226"/>
      <c r="G19" s="226"/>
      <c r="H19" s="226"/>
    </row>
    <row r="20" spans="1:8" ht="18" customHeight="1" x14ac:dyDescent="0.2">
      <c r="A20" s="226"/>
      <c r="B20" s="226"/>
      <c r="C20" s="226"/>
      <c r="D20" s="226"/>
      <c r="E20" s="226"/>
      <c r="F20" s="226"/>
      <c r="G20" s="226"/>
      <c r="H20" s="226"/>
    </row>
    <row r="21" spans="1:8" ht="8.1" customHeight="1" x14ac:dyDescent="0.2"/>
    <row r="22" spans="1:8" ht="15.75" customHeight="1" x14ac:dyDescent="0.2">
      <c r="A22" s="229" t="s">
        <v>131</v>
      </c>
      <c r="B22" s="226"/>
      <c r="C22" s="226"/>
      <c r="D22" s="226"/>
      <c r="E22" s="226"/>
      <c r="F22" s="226"/>
      <c r="G22" s="226"/>
      <c r="H22" s="226"/>
    </row>
    <row r="23" spans="1:8" x14ac:dyDescent="0.2">
      <c r="A23" s="226"/>
      <c r="B23" s="226"/>
      <c r="C23" s="226"/>
      <c r="D23" s="226"/>
      <c r="E23" s="226"/>
      <c r="F23" s="226"/>
      <c r="G23" s="226"/>
      <c r="H23" s="226"/>
    </row>
    <row r="24" spans="1:8" ht="16.5" customHeight="1" x14ac:dyDescent="0.2">
      <c r="A24" s="226"/>
      <c r="B24" s="226"/>
      <c r="C24" s="226"/>
      <c r="D24" s="226"/>
      <c r="E24" s="226"/>
      <c r="F24" s="226"/>
      <c r="G24" s="226"/>
      <c r="H24" s="226"/>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10</vt:i4>
      </vt:variant>
      <vt:variant>
        <vt:lpstr>Imenovani rasponi</vt:lpstr>
      </vt:variant>
      <vt:variant>
        <vt:i4>12</vt:i4>
      </vt:variant>
    </vt:vector>
  </HeadingPairs>
  <TitlesOfParts>
    <vt:vector size="22" baseType="lpstr">
      <vt:lpstr>UPUTE</vt:lpstr>
      <vt:lpstr>PRIORITETNE I REFORMSKE MJERE</vt:lpstr>
      <vt:lpstr>INVESTICIJSKE MJERE</vt:lpstr>
      <vt:lpstr>OSTALE MJERE</vt:lpstr>
      <vt:lpstr>IZVJEŠĆE</vt:lpstr>
      <vt:lpstr>List1</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List1!Podrucje_ispisa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Ured Pročelnika</cp:lastModifiedBy>
  <cp:revision/>
  <cp:lastPrinted>2026-02-06T07:29:48Z</cp:lastPrinted>
  <dcterms:created xsi:type="dcterms:W3CDTF">2010-03-25T12:47:07Z</dcterms:created>
  <dcterms:modified xsi:type="dcterms:W3CDTF">2026-02-17T13:49:34Z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